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2120" windowHeight="7290" tabRatio="727" activeTab="0"/>
  </bookViews>
  <sheets>
    <sheet name="4.1" sheetId="1" r:id="rId1"/>
    <sheet name="4.2" sheetId="2" r:id="rId2"/>
    <sheet name="4.3" sheetId="3" r:id="rId3"/>
    <sheet name="4.4" sheetId="4" r:id="rId4"/>
    <sheet name="4.7" sheetId="5" r:id="rId5"/>
    <sheet name="4.8" sheetId="6" r:id="rId6"/>
    <sheet name="4.9" sheetId="7" r:id="rId7"/>
    <sheet name="4.10" sheetId="8" r:id="rId8"/>
    <sheet name="4.11" sheetId="9" r:id="rId9"/>
    <sheet name="4.12" sheetId="10" r:id="rId10"/>
    <sheet name="4.13" sheetId="11" r:id="rId11"/>
    <sheet name="4.14" sheetId="12" r:id="rId12"/>
  </sheets>
  <definedNames/>
  <calcPr fullCalcOnLoad="1"/>
</workbook>
</file>

<file path=xl/sharedStrings.xml><?xml version="1.0" encoding="utf-8"?>
<sst xmlns="http://schemas.openxmlformats.org/spreadsheetml/2006/main" count="295" uniqueCount="184">
  <si>
    <t>倒虹管</t>
  </si>
  <si>
    <t>渠系</t>
  </si>
  <si>
    <r>
      <t>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物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类</t>
    </r>
  </si>
  <si>
    <t>渡槽</t>
  </si>
  <si>
    <r>
      <t>跌水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)</t>
    </r>
  </si>
  <si>
    <r>
      <t>暗涵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)</t>
    </r>
  </si>
  <si>
    <r>
      <t>泄洪闸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（座）</t>
    </r>
  </si>
  <si>
    <r>
      <t>节制闸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（座）</t>
    </r>
  </si>
  <si>
    <r>
      <t>分水闸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（座）</t>
    </r>
  </si>
  <si>
    <r>
      <t>测流设施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)</t>
    </r>
  </si>
  <si>
    <r>
      <t>公路桥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)</t>
    </r>
  </si>
  <si>
    <r>
      <t>(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)</t>
    </r>
  </si>
  <si>
    <r>
      <t>长度</t>
    </r>
    <r>
      <rPr>
        <sz val="12"/>
        <rFont val="Times New Roman"/>
        <family val="1"/>
      </rPr>
      <t>(m)</t>
    </r>
  </si>
  <si>
    <t>总计</t>
  </si>
  <si>
    <t>干渠</t>
  </si>
  <si>
    <t>支渠</t>
  </si>
  <si>
    <t>年</t>
  </si>
  <si>
    <t>年</t>
  </si>
  <si>
    <t>实灌面积</t>
  </si>
  <si>
    <t>平均</t>
  </si>
  <si>
    <r>
      <t xml:space="preserve">                                       </t>
    </r>
    <r>
      <rPr>
        <sz val="12"/>
        <rFont val="宋体"/>
        <family val="0"/>
      </rPr>
      <t>单位：万亩</t>
    </r>
  </si>
  <si>
    <t>耕地</t>
  </si>
  <si>
    <t>林地</t>
  </si>
  <si>
    <t>水面</t>
  </si>
  <si>
    <t>荒地</t>
  </si>
  <si>
    <r>
      <t>占土地面积</t>
    </r>
    <r>
      <rPr>
        <sz val="14"/>
        <rFont val="Times New Roman"/>
        <family val="1"/>
      </rPr>
      <t>(%)</t>
    </r>
  </si>
  <si>
    <r>
      <t>土地总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面积</t>
    </r>
    <r>
      <rPr>
        <sz val="14"/>
        <rFont val="Times New Roman"/>
        <family val="1"/>
      </rPr>
      <t xml:space="preserve">   (</t>
    </r>
    <r>
      <rPr>
        <sz val="14"/>
        <rFont val="宋体"/>
        <family val="0"/>
      </rPr>
      <t>万亩）</t>
    </r>
  </si>
  <si>
    <t>灌区范围</t>
  </si>
  <si>
    <t>其中</t>
  </si>
  <si>
    <t>水田</t>
  </si>
  <si>
    <t>旱田</t>
  </si>
  <si>
    <t>水稻</t>
  </si>
  <si>
    <t>棉花</t>
  </si>
  <si>
    <t>花生</t>
  </si>
  <si>
    <t>玉米</t>
  </si>
  <si>
    <t>豆类</t>
  </si>
  <si>
    <t>蔬菜</t>
  </si>
  <si>
    <t>沙梨</t>
  </si>
  <si>
    <t>油菜</t>
  </si>
  <si>
    <t>小麦</t>
  </si>
  <si>
    <t>绿肥</t>
  </si>
  <si>
    <t>其它</t>
  </si>
  <si>
    <r>
      <t>占耕地面积</t>
    </r>
    <r>
      <rPr>
        <sz val="12"/>
        <rFont val="Times New Roman"/>
        <family val="1"/>
      </rPr>
      <t>%</t>
    </r>
  </si>
  <si>
    <r>
      <t>天门市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</si>
  <si>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r>
      <t>灌区合计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</si>
  <si>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r>
      <t>占耕地面积</t>
    </r>
    <r>
      <rPr>
        <sz val="12"/>
        <rFont val="Times New Roman"/>
        <family val="1"/>
      </rPr>
      <t>%</t>
    </r>
  </si>
  <si>
    <t>平均</t>
  </si>
  <si>
    <t>年</t>
  </si>
  <si>
    <t>水面蒸发及渗漏损失量</t>
  </si>
  <si>
    <r>
      <t>水库来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水量</t>
    </r>
  </si>
  <si>
    <r>
      <t>降雨频率</t>
    </r>
    <r>
      <rPr>
        <sz val="14"/>
        <rFont val="Times New Roman"/>
        <family val="1"/>
      </rPr>
      <t>%</t>
    </r>
  </si>
  <si>
    <r>
      <t>小型水库</t>
    </r>
    <r>
      <rPr>
        <sz val="14"/>
        <rFont val="Times New Roman"/>
        <family val="1"/>
      </rPr>
      <t>(10</t>
    </r>
    <r>
      <rPr>
        <vertAlign val="superscript"/>
        <sz val="14"/>
        <rFont val="Times New Roman"/>
        <family val="1"/>
      </rPr>
      <t>4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</si>
  <si>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所在县市</t>
  </si>
  <si>
    <r>
      <t>不同频率年可利用（</t>
    </r>
    <r>
      <rPr>
        <sz val="12"/>
        <rFont val="Times New Roman"/>
        <family val="1"/>
      </rPr>
      <t>10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</si>
  <si>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容积（</t>
    </r>
    <r>
      <rPr>
        <sz val="12"/>
        <rFont val="Times New Roman"/>
        <family val="1"/>
      </rPr>
      <t>10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</si>
  <si>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机灌溉面积</t>
    </r>
    <r>
      <rPr>
        <sz val="12"/>
        <rFont val="Times New Roman"/>
        <family val="1"/>
      </rPr>
      <t xml:space="preserve">  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</si>
  <si>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t>杨大堰</t>
  </si>
  <si>
    <t>永红坝</t>
  </si>
  <si>
    <t>合计</t>
  </si>
  <si>
    <t>天门市</t>
  </si>
  <si>
    <t>所在县镇</t>
  </si>
  <si>
    <t>名称</t>
  </si>
  <si>
    <t>类型</t>
  </si>
  <si>
    <r>
      <t>承雨面积</t>
    </r>
    <r>
      <rPr>
        <sz val="12"/>
        <rFont val="Times New Roman"/>
        <family val="1"/>
      </rPr>
      <t>(km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</si>
  <si>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有效库容</t>
    </r>
    <r>
      <rPr>
        <sz val="12"/>
        <rFont val="Times New Roman"/>
        <family val="1"/>
      </rPr>
      <t>(10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</si>
  <si>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不同频率年供水量</t>
    </r>
    <r>
      <rPr>
        <sz val="12"/>
        <rFont val="Times New Roman"/>
        <family val="1"/>
      </rPr>
      <t>(10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</si>
  <si>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铁豆土堰</t>
  </si>
  <si>
    <t>雁门口水库</t>
  </si>
  <si>
    <t>罗家港</t>
  </si>
  <si>
    <t>方家大堰</t>
  </si>
  <si>
    <t>新建坝</t>
  </si>
  <si>
    <t>双堰水库</t>
  </si>
  <si>
    <r>
      <t>8</t>
    </r>
    <r>
      <rPr>
        <sz val="12"/>
        <rFont val="宋体"/>
        <family val="0"/>
      </rPr>
      <t>个</t>
    </r>
  </si>
  <si>
    <t>天门市</t>
  </si>
  <si>
    <t>合计</t>
  </si>
  <si>
    <r>
      <t>小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二</t>
    </r>
    <r>
      <rPr>
        <sz val="12"/>
        <rFont val="Times New Roman"/>
        <family val="1"/>
      </rPr>
      <t>)</t>
    </r>
  </si>
  <si>
    <t>水平年</t>
  </si>
  <si>
    <t>方案</t>
  </si>
  <si>
    <r>
      <t>灌溉面积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</si>
  <si>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t>工程整治配套摘要</t>
  </si>
  <si>
    <t>干渠</t>
  </si>
  <si>
    <t>田间工程</t>
  </si>
  <si>
    <t>渠系水利用系数</t>
  </si>
  <si>
    <t>I</t>
  </si>
  <si>
    <r>
      <t>2010</t>
    </r>
    <r>
      <rPr>
        <sz val="12"/>
        <rFont val="宋体"/>
        <family val="0"/>
      </rPr>
      <t>年</t>
    </r>
  </si>
  <si>
    <r>
      <t>2020</t>
    </r>
    <r>
      <rPr>
        <sz val="12"/>
        <rFont val="宋体"/>
        <family val="0"/>
      </rPr>
      <t>年</t>
    </r>
  </si>
  <si>
    <r>
      <t>基准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年</t>
    </r>
  </si>
  <si>
    <t>现状</t>
  </si>
  <si>
    <t>整修配套衬砌</t>
  </si>
  <si>
    <t>配套</t>
  </si>
  <si>
    <t>砼防渗</t>
  </si>
  <si>
    <t>斗干渠</t>
  </si>
  <si>
    <t>斗农渠整修夯实</t>
  </si>
  <si>
    <t>斗农渠整修夯实</t>
  </si>
  <si>
    <r>
      <t>渠线</t>
    </r>
    <r>
      <rPr>
        <sz val="12"/>
        <rFont val="宋体"/>
        <family val="0"/>
      </rPr>
      <t>长度</t>
    </r>
    <r>
      <rPr>
        <sz val="12"/>
        <rFont val="Times New Roman"/>
        <family val="1"/>
      </rPr>
      <t xml:space="preserve">  (km)</t>
    </r>
  </si>
  <si>
    <r>
      <t>面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积</t>
    </r>
    <r>
      <rPr>
        <sz val="14"/>
        <rFont val="Times New Roman"/>
        <family val="1"/>
      </rPr>
      <t xml:space="preserve">            (</t>
    </r>
    <r>
      <rPr>
        <sz val="14"/>
        <rFont val="宋体"/>
        <family val="0"/>
      </rPr>
      <t>万亩）</t>
    </r>
  </si>
  <si>
    <r>
      <t>占土地面积</t>
    </r>
    <r>
      <rPr>
        <sz val="14"/>
        <rFont val="Times New Roman"/>
        <family val="1"/>
      </rPr>
      <t xml:space="preserve">                                     (%)</t>
    </r>
  </si>
  <si>
    <r>
      <t>面积</t>
    </r>
    <r>
      <rPr>
        <sz val="14"/>
        <rFont val="Times New Roman"/>
        <family val="1"/>
      </rPr>
      <t xml:space="preserve">                          (</t>
    </r>
    <r>
      <rPr>
        <sz val="14"/>
        <rFont val="宋体"/>
        <family val="0"/>
      </rPr>
      <t>万亩）</t>
    </r>
  </si>
  <si>
    <r>
      <t>占土地面积</t>
    </r>
    <r>
      <rPr>
        <sz val="14"/>
        <rFont val="Times New Roman"/>
        <family val="1"/>
      </rPr>
      <t xml:space="preserve">                     (%)</t>
    </r>
  </si>
  <si>
    <r>
      <t>面积</t>
    </r>
    <r>
      <rPr>
        <sz val="14"/>
        <rFont val="Times New Roman"/>
        <family val="1"/>
      </rPr>
      <t xml:space="preserve">                    (</t>
    </r>
    <r>
      <rPr>
        <sz val="14"/>
        <rFont val="宋体"/>
        <family val="0"/>
      </rPr>
      <t>万亩</t>
    </r>
    <r>
      <rPr>
        <sz val="14"/>
        <rFont val="Times New Roman"/>
        <family val="1"/>
      </rPr>
      <t>)</t>
    </r>
  </si>
  <si>
    <r>
      <t>占土地面积</t>
    </r>
    <r>
      <rPr>
        <sz val="14"/>
        <rFont val="Times New Roman"/>
        <family val="1"/>
      </rPr>
      <t xml:space="preserve">                    (%)</t>
    </r>
  </si>
  <si>
    <r>
      <t>面积</t>
    </r>
    <r>
      <rPr>
        <sz val="14"/>
        <rFont val="Times New Roman"/>
        <family val="1"/>
      </rPr>
      <t xml:space="preserve">                     </t>
    </r>
    <r>
      <rPr>
        <sz val="14"/>
        <rFont val="宋体"/>
        <family val="0"/>
      </rPr>
      <t>（万亩）</t>
    </r>
  </si>
  <si>
    <r>
      <t>占耕地面积</t>
    </r>
    <r>
      <rPr>
        <sz val="12"/>
        <rFont val="Times New Roman"/>
        <family val="1"/>
      </rPr>
      <t>%</t>
    </r>
  </si>
  <si>
    <r>
      <t>复蓄次数</t>
    </r>
    <r>
      <rPr>
        <sz val="12"/>
        <rFont val="Times New Roman"/>
        <family val="1"/>
      </rPr>
      <t xml:space="preserve">          (</t>
    </r>
    <r>
      <rPr>
        <sz val="12"/>
        <rFont val="宋体"/>
        <family val="0"/>
      </rPr>
      <t>一般年份</t>
    </r>
    <r>
      <rPr>
        <sz val="12"/>
        <rFont val="Times New Roman"/>
        <family val="1"/>
      </rPr>
      <t>)</t>
    </r>
  </si>
  <si>
    <r>
      <t>表</t>
    </r>
    <r>
      <rPr>
        <sz val="14"/>
        <rFont val="Times New Roman"/>
        <family val="1"/>
      </rPr>
      <t>4-4</t>
    </r>
  </si>
  <si>
    <r>
      <t>表</t>
    </r>
    <r>
      <rPr>
        <sz val="16"/>
        <rFont val="Times New Roman"/>
        <family val="1"/>
      </rPr>
      <t>4-5</t>
    </r>
  </si>
  <si>
    <r>
      <t>表</t>
    </r>
    <r>
      <rPr>
        <sz val="16"/>
        <rFont val="Times New Roman"/>
        <family val="1"/>
      </rPr>
      <t>4-6</t>
    </r>
  </si>
  <si>
    <t xml:space="preserve">表4-1    </t>
  </si>
  <si>
    <r>
      <t xml:space="preserve">            </t>
    </r>
    <r>
      <rPr>
        <sz val="14"/>
        <rFont val="宋体"/>
        <family val="0"/>
      </rPr>
      <t>表</t>
    </r>
    <r>
      <rPr>
        <sz val="14"/>
        <rFont val="Times New Roman"/>
        <family val="1"/>
      </rPr>
      <t xml:space="preserve">4-2       </t>
    </r>
    <r>
      <rPr>
        <sz val="14"/>
        <rFont val="宋体"/>
        <family val="0"/>
      </rPr>
      <t>单位：万亩</t>
    </r>
  </si>
  <si>
    <t>表4-3</t>
  </si>
  <si>
    <r>
      <t>现状年</t>
    </r>
    <r>
      <rPr>
        <sz val="12"/>
        <rFont val="Times New Roman"/>
        <family val="1"/>
      </rPr>
      <t>2000</t>
    </r>
  </si>
  <si>
    <r>
      <t>2010</t>
    </r>
    <r>
      <rPr>
        <sz val="12"/>
        <rFont val="宋体"/>
        <family val="0"/>
      </rPr>
      <t>年</t>
    </r>
  </si>
  <si>
    <r>
      <t>2020</t>
    </r>
    <r>
      <rPr>
        <sz val="12"/>
        <rFont val="宋体"/>
        <family val="0"/>
      </rPr>
      <t>年</t>
    </r>
  </si>
  <si>
    <t xml:space="preserve">表4-7 </t>
  </si>
  <si>
    <r>
      <t xml:space="preserve">                       </t>
    </r>
    <r>
      <rPr>
        <sz val="12"/>
        <rFont val="宋体"/>
        <family val="0"/>
      </rPr>
      <t>表</t>
    </r>
    <r>
      <rPr>
        <sz val="12"/>
        <rFont val="Times New Roman"/>
        <family val="1"/>
      </rPr>
      <t xml:space="preserve">4-8             </t>
    </r>
    <r>
      <rPr>
        <sz val="12"/>
        <rFont val="宋体"/>
        <family val="0"/>
      </rPr>
      <t>单位：万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</si>
  <si>
    <t>小型水库和塘堰供水量</t>
  </si>
  <si>
    <t xml:space="preserve">表4-9 </t>
  </si>
  <si>
    <t xml:space="preserve">表4-10  </t>
  </si>
  <si>
    <r>
      <t>表</t>
    </r>
    <r>
      <rPr>
        <sz val="14"/>
        <rFont val="Times New Roman"/>
        <family val="1"/>
      </rPr>
      <t>4-11</t>
    </r>
  </si>
  <si>
    <t>大观桥水库灌区土地利用现状表</t>
  </si>
  <si>
    <t xml:space="preserve"> 大观桥水库灌区2000年农作物种植结构</t>
  </si>
  <si>
    <r>
      <t>有效灌溉面积</t>
    </r>
    <r>
      <rPr>
        <sz val="12"/>
        <rFont val="Times New Roman"/>
        <family val="1"/>
      </rPr>
      <t xml:space="preserve">      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</si>
  <si>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r>
      <t>农作物种植种类面积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</si>
  <si>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r>
      <t>小计</t>
    </r>
    <r>
      <rPr>
        <sz val="12"/>
        <rFont val="Times New Roman"/>
        <family val="1"/>
      </rPr>
      <t xml:space="preserve">  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</si>
  <si>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r>
      <t>播种面积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</si>
  <si>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t xml:space="preserve"> 大观桥水库灌区2010年农作物种植结构</t>
  </si>
  <si>
    <r>
      <t>有效灌溉面积</t>
    </r>
    <r>
      <rPr>
        <sz val="12"/>
        <rFont val="Times New Roman"/>
        <family val="1"/>
      </rPr>
      <t xml:space="preserve">     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</si>
  <si>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r>
      <t>小计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</si>
  <si>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t>大观桥水库灌区2020年农作物种植结构</t>
  </si>
  <si>
    <r>
      <t>有效灌溉面积</t>
    </r>
    <r>
      <rPr>
        <sz val="12"/>
        <rFont val="Times New Roman"/>
        <family val="1"/>
      </rPr>
      <t xml:space="preserve">       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</si>
  <si>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t>不同水平年渠系状况条件下的毛灌溉用水量</t>
  </si>
  <si>
    <t>大观桥水库历年来水量水面蒸发量及渗漏损失量</t>
  </si>
  <si>
    <t>整修配套衬砌防渗</t>
  </si>
  <si>
    <t>灌区</t>
  </si>
  <si>
    <t>京山灌区</t>
  </si>
  <si>
    <t>天门灌区</t>
  </si>
  <si>
    <r>
      <t>总库容</t>
    </r>
    <r>
      <rPr>
        <sz val="12"/>
        <rFont val="Times New Roman"/>
        <family val="1"/>
      </rPr>
      <t>(10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</si>
  <si>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 xml:space="preserve"> 不同水平年灌区渠系水利用系数及工程整治配套情况表</t>
  </si>
  <si>
    <t xml:space="preserve">    代表年（1994年）初步灌水率计算表</t>
  </si>
  <si>
    <t>表4-14</t>
  </si>
  <si>
    <t>作物</t>
  </si>
  <si>
    <r>
      <t>所占面积</t>
    </r>
    <r>
      <rPr>
        <sz val="12"/>
        <rFont val="Times New Roman"/>
        <family val="1"/>
      </rPr>
      <t>%</t>
    </r>
  </si>
  <si>
    <t>灌水次数</t>
  </si>
  <si>
    <r>
      <t>灌水定额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/s)</t>
    </r>
  </si>
  <si>
    <t>灌水中间日</t>
  </si>
  <si>
    <r>
      <t>灌水延续时间</t>
    </r>
    <r>
      <rPr>
        <sz val="12"/>
        <rFont val="Times New Roman"/>
        <family val="1"/>
      </rPr>
      <t>(d)</t>
    </r>
  </si>
  <si>
    <r>
      <t>灌水率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/s 10</t>
    </r>
    <r>
      <rPr>
        <vertAlign val="superscript"/>
        <sz val="12"/>
        <rFont val="Times New Roman"/>
        <family val="1"/>
      </rPr>
      <t>4</t>
    </r>
    <r>
      <rPr>
        <sz val="12"/>
        <rFont val="宋体"/>
        <family val="0"/>
      </rPr>
      <t>亩</t>
    </r>
    <r>
      <rPr>
        <sz val="12"/>
        <rFont val="Times New Roman"/>
        <family val="1"/>
      </rPr>
      <t>)</t>
    </r>
  </si>
  <si>
    <t>备注</t>
  </si>
  <si>
    <t>水稻</t>
  </si>
  <si>
    <t>秧田</t>
  </si>
  <si>
    <t>泡田</t>
  </si>
  <si>
    <t>油菜</t>
  </si>
  <si>
    <t>小麦</t>
  </si>
  <si>
    <t>蔬菜</t>
  </si>
  <si>
    <t>生产桥（座）</t>
  </si>
  <si>
    <r>
      <t>京山县</t>
    </r>
    <r>
      <rPr>
        <sz val="12"/>
        <rFont val="Times New Roman"/>
        <family val="1"/>
      </rPr>
      <t>+A15(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</si>
  <si>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r>
      <t>京山县</t>
    </r>
    <r>
      <rPr>
        <sz val="12"/>
        <rFont val="Times New Roman"/>
        <family val="1"/>
      </rPr>
      <t>+A30(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</si>
  <si>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r>
      <t>京山县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</si>
  <si>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r>
      <t>灌溉面积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万亩</t>
    </r>
    <r>
      <rPr>
        <sz val="12"/>
        <rFont val="Times New Roman"/>
        <family val="1"/>
      </rPr>
      <t>)</t>
    </r>
  </si>
  <si>
    <r>
      <t>综合定额（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亩）</t>
    </r>
  </si>
  <si>
    <r>
      <t>综合定额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亩</t>
    </r>
    <r>
      <rPr>
        <sz val="12"/>
        <rFont val="Times New Roman"/>
        <family val="1"/>
      </rPr>
      <t>)</t>
    </r>
  </si>
  <si>
    <r>
      <t>综合定额</t>
    </r>
    <r>
      <rPr>
        <sz val="12"/>
        <rFont val="Times New Roman"/>
        <family val="1"/>
      </rPr>
      <t>(m3/</t>
    </r>
    <r>
      <rPr>
        <sz val="12"/>
        <rFont val="宋体"/>
        <family val="0"/>
      </rPr>
      <t>亩</t>
    </r>
    <r>
      <rPr>
        <sz val="12"/>
        <rFont val="Times New Roman"/>
        <family val="1"/>
      </rPr>
      <t>)</t>
    </r>
  </si>
  <si>
    <r>
      <t>毛用水量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</si>
  <si>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塘堰</t>
    </r>
    <r>
      <rPr>
        <sz val="14"/>
        <rFont val="Times New Roman"/>
        <family val="1"/>
      </rPr>
      <t>(10</t>
    </r>
    <r>
      <rPr>
        <vertAlign val="superscript"/>
        <sz val="14"/>
        <rFont val="Times New Roman"/>
        <family val="1"/>
      </rPr>
      <t>4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</si>
  <si>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小计</t>
  </si>
  <si>
    <t>京山县</t>
  </si>
  <si>
    <r>
      <t>表</t>
    </r>
    <r>
      <rPr>
        <sz val="12"/>
        <rFont val="Times New Roman"/>
        <family val="1"/>
      </rPr>
      <t>4-13</t>
    </r>
  </si>
  <si>
    <t>年份</t>
  </si>
  <si>
    <t>√</t>
  </si>
  <si>
    <r>
      <t>15</t>
    </r>
    <r>
      <rPr>
        <sz val="12"/>
        <rFont val="宋体"/>
        <family val="0"/>
      </rPr>
      <t>年</t>
    </r>
  </si>
  <si>
    <r>
      <t>14</t>
    </r>
    <r>
      <rPr>
        <sz val="12"/>
        <rFont val="宋体"/>
        <family val="0"/>
      </rPr>
      <t>年</t>
    </r>
  </si>
  <si>
    <r>
      <t>表</t>
    </r>
    <r>
      <rPr>
        <sz val="12"/>
        <rFont val="Times New Roman"/>
        <family val="1"/>
      </rPr>
      <t>4-12</t>
    </r>
  </si>
  <si>
    <r>
      <t>来水量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（万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</si>
  <si>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基准年</t>
    </r>
    <r>
      <rPr>
        <sz val="12"/>
        <rFont val="Times New Roman"/>
        <family val="1"/>
      </rPr>
      <t>2000</t>
    </r>
  </si>
  <si>
    <r>
      <t>水平年</t>
    </r>
    <r>
      <rPr>
        <sz val="12"/>
        <rFont val="Times New Roman"/>
        <family val="1"/>
      </rPr>
      <t>2010</t>
    </r>
  </si>
  <si>
    <r>
      <t>水平年</t>
    </r>
    <r>
      <rPr>
        <sz val="12"/>
        <rFont val="Times New Roman"/>
        <family val="1"/>
      </rPr>
      <t>2020</t>
    </r>
  </si>
  <si>
    <r>
      <t>需水量（万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</si>
  <si>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破坏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年份</t>
    </r>
  </si>
  <si>
    <r>
      <t>8</t>
    </r>
    <r>
      <rPr>
        <sz val="12"/>
        <rFont val="宋体"/>
        <family val="0"/>
      </rPr>
      <t>年</t>
    </r>
  </si>
  <si>
    <t>某桥水库灌区历年实灌面积</t>
  </si>
  <si>
    <t xml:space="preserve"> 某桥水库灌区内塘堰供水量统计表</t>
  </si>
  <si>
    <r>
      <t>某桥水库灌区水量供需平衡分析表</t>
    </r>
    <r>
      <rPr>
        <b/>
        <sz val="16"/>
        <rFont val="Times New Roman"/>
        <family val="1"/>
      </rPr>
      <t xml:space="preserve">                                                                                  </t>
    </r>
  </si>
  <si>
    <t>某桥水库灌区小型水库供水量统计表</t>
  </si>
  <si>
    <t>某桥水库灌区渠系建筑物统计表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</si>
</sst>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.000000000000000_ "/>
    <numFmt numFmtId="181" formatCode="0.00_);[Red]\(0.00\)"/>
    <numFmt numFmtId="182" formatCode="0.0000_);[Red]\(0.0000\)"/>
  </numFmts>
  <fonts count="1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14"/>
      <name val="宋体"/>
      <family val="0"/>
    </font>
    <font>
      <sz val="14"/>
      <name val="Times New Roman"/>
      <family val="1"/>
    </font>
    <font>
      <sz val="16"/>
      <name val="黑体"/>
      <family val="0"/>
    </font>
    <font>
      <sz val="16"/>
      <name val="宋体"/>
      <family val="0"/>
    </font>
    <font>
      <sz val="14"/>
      <name val="黑体"/>
      <family val="0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6"/>
      <name val="Times New Roman"/>
      <family val="1"/>
    </font>
    <font>
      <b/>
      <sz val="16"/>
      <name val="黑体"/>
      <family val="0"/>
    </font>
    <font>
      <sz val="12"/>
      <name val="华文中宋"/>
      <family val="0"/>
    </font>
    <font>
      <b/>
      <sz val="16"/>
      <name val="Times New Roman"/>
      <family val="1"/>
    </font>
    <font>
      <b/>
      <sz val="16"/>
      <name val="华文中宋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2" xfId="0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58" fontId="0" fillId="0" borderId="2" xfId="0" applyNumberFormat="1" applyBorder="1" applyAlignment="1">
      <alignment horizontal="center" vertical="center" wrapText="1"/>
    </xf>
    <xf numFmtId="179" fontId="0" fillId="0" borderId="3" xfId="0" applyNumberFormat="1" applyBorder="1" applyAlignment="1">
      <alignment horizontal="center" vertical="center" wrapText="1"/>
    </xf>
    <xf numFmtId="179" fontId="0" fillId="0" borderId="5" xfId="0" applyNumberFormat="1" applyBorder="1" applyAlignment="1">
      <alignment horizontal="center" vertical="center" wrapText="1"/>
    </xf>
    <xf numFmtId="58" fontId="0" fillId="0" borderId="5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Continuous" vertical="center"/>
    </xf>
    <xf numFmtId="0" fontId="0" fillId="0" borderId="1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:N1"/>
    </sheetView>
  </sheetViews>
  <sheetFormatPr defaultColWidth="9.00390625" defaultRowHeight="30" customHeight="1"/>
  <cols>
    <col min="1" max="1" width="9.375" style="29" customWidth="1"/>
    <col min="2" max="2" width="9.00390625" style="29" customWidth="1"/>
    <col min="3" max="3" width="7.125" style="29" customWidth="1"/>
    <col min="4" max="4" width="8.50390625" style="29" customWidth="1"/>
    <col min="5" max="5" width="6.50390625" style="29" customWidth="1"/>
    <col min="6" max="6" width="6.75390625" style="29" customWidth="1"/>
    <col min="7" max="7" width="7.50390625" style="29" customWidth="1"/>
    <col min="8" max="8" width="8.25390625" style="29" customWidth="1"/>
    <col min="9" max="9" width="9.875" style="29" customWidth="1"/>
    <col min="10" max="10" width="8.00390625" style="29" customWidth="1"/>
    <col min="11" max="11" width="8.25390625" style="29" customWidth="1"/>
    <col min="12" max="12" width="11.00390625" style="29" customWidth="1"/>
    <col min="13" max="16384" width="9.00390625" style="29" customWidth="1"/>
  </cols>
  <sheetData>
    <row r="1" spans="1:14" s="78" customFormat="1" ht="30" customHeight="1">
      <c r="A1" s="129" t="s">
        <v>183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80" customFormat="1" ht="22.5" customHeight="1" thickBot="1">
      <c r="A2" s="133" t="s">
        <v>107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30" customHeight="1">
      <c r="A3" s="125" t="s">
        <v>1</v>
      </c>
      <c r="B3" s="134" t="s">
        <v>94</v>
      </c>
      <c r="C3" s="139" t="s">
        <v>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</row>
    <row r="4" spans="1:14" ht="30" customHeight="1">
      <c r="A4" s="126"/>
      <c r="B4" s="135"/>
      <c r="C4" s="130" t="s">
        <v>3</v>
      </c>
      <c r="D4" s="131"/>
      <c r="E4" s="127" t="s">
        <v>4</v>
      </c>
      <c r="F4" s="127" t="s">
        <v>5</v>
      </c>
      <c r="G4" s="132" t="s">
        <v>0</v>
      </c>
      <c r="H4" s="132"/>
      <c r="I4" s="127" t="s">
        <v>6</v>
      </c>
      <c r="J4" s="123" t="s">
        <v>7</v>
      </c>
      <c r="K4" s="123" t="s">
        <v>8</v>
      </c>
      <c r="L4" s="123" t="s">
        <v>9</v>
      </c>
      <c r="M4" s="123" t="s">
        <v>10</v>
      </c>
      <c r="N4" s="137" t="s">
        <v>154</v>
      </c>
    </row>
    <row r="5" spans="1:14" ht="30" customHeight="1">
      <c r="A5" s="126"/>
      <c r="B5" s="136"/>
      <c r="C5" s="4" t="s">
        <v>11</v>
      </c>
      <c r="D5" s="5" t="s">
        <v>12</v>
      </c>
      <c r="E5" s="128"/>
      <c r="F5" s="128"/>
      <c r="G5" s="4" t="s">
        <v>11</v>
      </c>
      <c r="H5" s="5" t="s">
        <v>12</v>
      </c>
      <c r="I5" s="128"/>
      <c r="J5" s="124"/>
      <c r="K5" s="124"/>
      <c r="L5" s="124"/>
      <c r="M5" s="124"/>
      <c r="N5" s="138"/>
    </row>
    <row r="6" spans="1:14" ht="30" customHeight="1">
      <c r="A6" s="42" t="s">
        <v>13</v>
      </c>
      <c r="B6" s="43">
        <v>83.97</v>
      </c>
      <c r="C6" s="5">
        <v>2</v>
      </c>
      <c r="D6" s="5">
        <v>59</v>
      </c>
      <c r="E6" s="5">
        <v>6</v>
      </c>
      <c r="F6" s="5">
        <v>8</v>
      </c>
      <c r="G6" s="5">
        <v>4</v>
      </c>
      <c r="H6" s="5">
        <v>40</v>
      </c>
      <c r="I6" s="5">
        <v>4</v>
      </c>
      <c r="J6" s="5">
        <v>8</v>
      </c>
      <c r="K6" s="5">
        <v>12</v>
      </c>
      <c r="L6" s="5">
        <v>5</v>
      </c>
      <c r="M6" s="5">
        <v>9</v>
      </c>
      <c r="N6" s="44">
        <v>30</v>
      </c>
    </row>
    <row r="7" spans="1:14" ht="30" customHeight="1">
      <c r="A7" s="42" t="s">
        <v>14</v>
      </c>
      <c r="B7" s="45">
        <v>27.77</v>
      </c>
      <c r="C7" s="5">
        <v>2</v>
      </c>
      <c r="D7" s="5">
        <v>59</v>
      </c>
      <c r="E7" s="5">
        <v>6</v>
      </c>
      <c r="F7" s="5">
        <v>8</v>
      </c>
      <c r="G7" s="5">
        <v>4</v>
      </c>
      <c r="H7" s="5">
        <v>40</v>
      </c>
      <c r="I7" s="5">
        <v>4</v>
      </c>
      <c r="J7" s="5">
        <v>8</v>
      </c>
      <c r="K7" s="5">
        <v>12</v>
      </c>
      <c r="L7" s="5">
        <v>5</v>
      </c>
      <c r="M7" s="5">
        <v>9</v>
      </c>
      <c r="N7" s="44">
        <v>30</v>
      </c>
    </row>
    <row r="8" spans="1:14" ht="30" customHeight="1">
      <c r="A8" s="42" t="s">
        <v>15</v>
      </c>
      <c r="B8" s="45">
        <v>56.2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14" ht="30" customHeight="1">
      <c r="A9" s="42"/>
      <c r="B9" s="45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</row>
    <row r="10" spans="1:14" ht="30" customHeight="1">
      <c r="A10" s="42"/>
      <c r="B10" s="45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1:14" ht="30" customHeight="1">
      <c r="A11" s="42"/>
      <c r="B11" s="4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1:14" ht="30" customHeight="1">
      <c r="A12" s="42"/>
      <c r="B12" s="45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</row>
    <row r="13" spans="1:14" ht="30" customHeight="1">
      <c r="A13" s="48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4" ht="30" customHeight="1">
      <c r="A14" s="48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1:14" ht="30" customHeight="1" thickBot="1">
      <c r="A15" s="8"/>
      <c r="B15" s="9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</sheetData>
  <mergeCells count="15">
    <mergeCell ref="A1:N1"/>
    <mergeCell ref="C4:D4"/>
    <mergeCell ref="E4:E5"/>
    <mergeCell ref="F4:F5"/>
    <mergeCell ref="G4:H4"/>
    <mergeCell ref="A2:N2"/>
    <mergeCell ref="B3:B5"/>
    <mergeCell ref="M4:M5"/>
    <mergeCell ref="N4:N5"/>
    <mergeCell ref="C3:N3"/>
    <mergeCell ref="L4:L5"/>
    <mergeCell ref="A3:A5"/>
    <mergeCell ref="I4:I5"/>
    <mergeCell ref="J4:J5"/>
    <mergeCell ref="K4:K5"/>
  </mergeCells>
  <printOptions horizontalCentered="1"/>
  <pageMargins left="0.984251968503937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00390625" defaultRowHeight="18" customHeight="1"/>
  <cols>
    <col min="1" max="16384" width="9.625" style="22" customWidth="1"/>
  </cols>
  <sheetData>
    <row r="1" spans="1:8" ht="24" customHeight="1">
      <c r="A1" s="119" t="s">
        <v>181</v>
      </c>
      <c r="B1" s="77"/>
      <c r="C1" s="77"/>
      <c r="D1" s="77"/>
      <c r="E1" s="77"/>
      <c r="F1" s="77"/>
      <c r="G1" s="77"/>
      <c r="H1" s="77"/>
    </row>
    <row r="2" spans="1:8" ht="12.75" customHeight="1" thickBot="1">
      <c r="A2" s="120"/>
      <c r="B2" s="120"/>
      <c r="C2" s="120"/>
      <c r="D2" s="120"/>
      <c r="E2" s="120"/>
      <c r="F2" s="120"/>
      <c r="G2" s="120"/>
      <c r="H2" s="120" t="s">
        <v>171</v>
      </c>
    </row>
    <row r="3" spans="1:8" ht="18" customHeight="1">
      <c r="A3" s="181" t="s">
        <v>167</v>
      </c>
      <c r="B3" s="150" t="s">
        <v>172</v>
      </c>
      <c r="C3" s="184" t="s">
        <v>173</v>
      </c>
      <c r="D3" s="165"/>
      <c r="E3" s="184" t="s">
        <v>174</v>
      </c>
      <c r="F3" s="165"/>
      <c r="G3" s="184" t="s">
        <v>175</v>
      </c>
      <c r="H3" s="163"/>
    </row>
    <row r="4" spans="1:8" ht="18" customHeight="1">
      <c r="A4" s="182"/>
      <c r="B4" s="135"/>
      <c r="C4" s="183" t="s">
        <v>176</v>
      </c>
      <c r="D4" s="179" t="s">
        <v>177</v>
      </c>
      <c r="E4" s="183" t="s">
        <v>176</v>
      </c>
      <c r="F4" s="179" t="s">
        <v>177</v>
      </c>
      <c r="G4" s="183" t="s">
        <v>176</v>
      </c>
      <c r="H4" s="173" t="s">
        <v>177</v>
      </c>
    </row>
    <row r="5" spans="1:8" ht="18" customHeight="1">
      <c r="A5" s="182"/>
      <c r="B5" s="136"/>
      <c r="C5" s="136"/>
      <c r="D5" s="179"/>
      <c r="E5" s="136"/>
      <c r="F5" s="179"/>
      <c r="G5" s="136"/>
      <c r="H5" s="173"/>
    </row>
    <row r="6" spans="1:8" ht="18" customHeight="1">
      <c r="A6" s="34">
        <v>1968</v>
      </c>
      <c r="B6" s="6">
        <v>2226</v>
      </c>
      <c r="C6" s="6">
        <v>2763.7</v>
      </c>
      <c r="D6" s="3" t="s">
        <v>168</v>
      </c>
      <c r="E6" s="3">
        <v>2725.1</v>
      </c>
      <c r="F6" s="3" t="s">
        <v>168</v>
      </c>
      <c r="G6" s="3">
        <v>2570.7</v>
      </c>
      <c r="H6" s="3" t="s">
        <v>168</v>
      </c>
    </row>
    <row r="7" spans="1:8" ht="18" customHeight="1">
      <c r="A7" s="34">
        <v>1969</v>
      </c>
      <c r="B7" s="6">
        <v>1368</v>
      </c>
      <c r="C7" s="6">
        <v>2987.6</v>
      </c>
      <c r="D7" s="3" t="s">
        <v>168</v>
      </c>
      <c r="E7" s="3">
        <v>2887.2</v>
      </c>
      <c r="F7" s="3" t="s">
        <v>168</v>
      </c>
      <c r="G7" s="3">
        <v>2586.2</v>
      </c>
      <c r="H7" s="28" t="s">
        <v>168</v>
      </c>
    </row>
    <row r="8" spans="1:8" ht="18" customHeight="1">
      <c r="A8" s="34">
        <v>1970</v>
      </c>
      <c r="B8" s="4">
        <v>3748</v>
      </c>
      <c r="C8" s="6">
        <v>2756</v>
      </c>
      <c r="D8" s="3"/>
      <c r="E8" s="3">
        <v>2748.3</v>
      </c>
      <c r="F8" s="3"/>
      <c r="G8" s="3">
        <v>2424</v>
      </c>
      <c r="H8" s="28"/>
    </row>
    <row r="9" spans="1:8" ht="18" customHeight="1">
      <c r="A9" s="34">
        <v>1971</v>
      </c>
      <c r="B9" s="6">
        <v>3313</v>
      </c>
      <c r="C9" s="6">
        <v>2887.3</v>
      </c>
      <c r="D9" s="3"/>
      <c r="E9" s="3">
        <v>2895</v>
      </c>
      <c r="F9" s="3"/>
      <c r="G9" s="3">
        <v>2740.6</v>
      </c>
      <c r="H9" s="28"/>
    </row>
    <row r="10" spans="1:8" ht="18" customHeight="1">
      <c r="A10" s="34">
        <v>1972</v>
      </c>
      <c r="B10" s="6">
        <v>2041</v>
      </c>
      <c r="C10" s="6">
        <v>3165.2</v>
      </c>
      <c r="D10" s="3" t="s">
        <v>168</v>
      </c>
      <c r="E10" s="3">
        <v>3172.9</v>
      </c>
      <c r="F10" s="3" t="s">
        <v>168</v>
      </c>
      <c r="G10" s="3">
        <v>3018.5</v>
      </c>
      <c r="H10" s="28" t="s">
        <v>168</v>
      </c>
    </row>
    <row r="11" spans="1:8" ht="18" customHeight="1">
      <c r="A11" s="34">
        <v>1973</v>
      </c>
      <c r="B11" s="6">
        <v>3899</v>
      </c>
      <c r="C11" s="6">
        <v>2076.7</v>
      </c>
      <c r="D11" s="3"/>
      <c r="E11" s="3">
        <v>2014.9</v>
      </c>
      <c r="F11" s="3"/>
      <c r="G11" s="3">
        <v>1744.7</v>
      </c>
      <c r="H11" s="28"/>
    </row>
    <row r="12" spans="1:8" ht="18" customHeight="1">
      <c r="A12" s="34">
        <v>1974</v>
      </c>
      <c r="B12" s="6">
        <v>1878</v>
      </c>
      <c r="C12" s="6">
        <v>2902.7</v>
      </c>
      <c r="D12" s="3" t="s">
        <v>168</v>
      </c>
      <c r="E12" s="3">
        <v>2956.7</v>
      </c>
      <c r="F12" s="3" t="s">
        <v>168</v>
      </c>
      <c r="G12" s="3">
        <v>2771.4</v>
      </c>
      <c r="H12" s="28" t="s">
        <v>168</v>
      </c>
    </row>
    <row r="13" spans="1:8" ht="18" customHeight="1">
      <c r="A13" s="34">
        <v>1975</v>
      </c>
      <c r="B13" s="6">
        <v>2197</v>
      </c>
      <c r="C13" s="6">
        <v>2354.6</v>
      </c>
      <c r="D13" s="3" t="s">
        <v>168</v>
      </c>
      <c r="E13" s="3">
        <v>2215.6</v>
      </c>
      <c r="F13" s="3" t="s">
        <v>168</v>
      </c>
      <c r="G13" s="3">
        <v>1837.3</v>
      </c>
      <c r="H13" s="28"/>
    </row>
    <row r="14" spans="1:8" ht="18" customHeight="1">
      <c r="A14" s="34">
        <v>1976</v>
      </c>
      <c r="B14" s="6">
        <v>2709</v>
      </c>
      <c r="C14" s="6">
        <v>2563</v>
      </c>
      <c r="D14" s="3"/>
      <c r="E14" s="3">
        <v>2516.7</v>
      </c>
      <c r="F14" s="3"/>
      <c r="G14" s="3">
        <v>2223.1</v>
      </c>
      <c r="H14" s="28"/>
    </row>
    <row r="15" spans="1:8" ht="18" customHeight="1">
      <c r="A15" s="34">
        <v>1977</v>
      </c>
      <c r="B15" s="6">
        <v>2917</v>
      </c>
      <c r="C15" s="6">
        <v>2555.3</v>
      </c>
      <c r="D15" s="3"/>
      <c r="E15" s="3">
        <v>2439.5</v>
      </c>
      <c r="F15" s="3"/>
      <c r="G15" s="3">
        <v>1953.1</v>
      </c>
      <c r="H15" s="28"/>
    </row>
    <row r="16" spans="1:8" ht="18" customHeight="1">
      <c r="A16" s="34">
        <v>1978</v>
      </c>
      <c r="B16" s="6">
        <v>2086</v>
      </c>
      <c r="C16" s="6">
        <v>3311.8</v>
      </c>
      <c r="D16" s="3" t="s">
        <v>168</v>
      </c>
      <c r="E16" s="3">
        <v>3288.7</v>
      </c>
      <c r="F16" s="3" t="s">
        <v>168</v>
      </c>
      <c r="G16" s="3">
        <v>3057.1</v>
      </c>
      <c r="H16" s="28" t="s">
        <v>168</v>
      </c>
    </row>
    <row r="17" spans="1:8" ht="18" customHeight="1">
      <c r="A17" s="34">
        <v>1979</v>
      </c>
      <c r="B17" s="6">
        <v>2707</v>
      </c>
      <c r="C17" s="6">
        <v>3018.5</v>
      </c>
      <c r="D17" s="3" t="s">
        <v>168</v>
      </c>
      <c r="E17" s="3">
        <v>2987.6</v>
      </c>
      <c r="F17" s="3" t="s">
        <v>168</v>
      </c>
      <c r="G17" s="3">
        <v>2671.1</v>
      </c>
      <c r="H17" s="28"/>
    </row>
    <row r="18" spans="1:8" ht="18" customHeight="1">
      <c r="A18" s="34">
        <v>1980</v>
      </c>
      <c r="B18" s="6">
        <v>5237</v>
      </c>
      <c r="C18" s="6">
        <v>2331.4</v>
      </c>
      <c r="D18" s="3"/>
      <c r="E18" s="3">
        <v>2192.4</v>
      </c>
      <c r="F18" s="3"/>
      <c r="G18" s="3">
        <v>1852.8</v>
      </c>
      <c r="H18" s="28"/>
    </row>
    <row r="19" spans="1:8" ht="18" customHeight="1">
      <c r="A19" s="34">
        <v>1981</v>
      </c>
      <c r="B19" s="6">
        <v>1881</v>
      </c>
      <c r="C19" s="6">
        <v>3589.8</v>
      </c>
      <c r="D19" s="3" t="s">
        <v>168</v>
      </c>
      <c r="E19" s="3">
        <v>3620.6</v>
      </c>
      <c r="F19" s="3" t="s">
        <v>168</v>
      </c>
      <c r="G19" s="3">
        <v>3026.2</v>
      </c>
      <c r="H19" s="28" t="s">
        <v>168</v>
      </c>
    </row>
    <row r="20" spans="1:8" ht="18" customHeight="1">
      <c r="A20" s="34">
        <v>1982</v>
      </c>
      <c r="B20" s="6">
        <v>2730</v>
      </c>
      <c r="C20" s="6">
        <v>2223.2</v>
      </c>
      <c r="D20" s="3"/>
      <c r="E20" s="3">
        <v>2123</v>
      </c>
      <c r="F20" s="3"/>
      <c r="G20" s="3">
        <v>1559.4</v>
      </c>
      <c r="H20" s="28"/>
    </row>
    <row r="21" spans="1:8" ht="18" customHeight="1">
      <c r="A21" s="34">
        <v>1983</v>
      </c>
      <c r="B21" s="6">
        <v>4492</v>
      </c>
      <c r="C21" s="6">
        <v>25339.8</v>
      </c>
      <c r="D21" s="3"/>
      <c r="E21" s="3">
        <v>2509</v>
      </c>
      <c r="F21" s="3"/>
      <c r="G21" s="3">
        <v>2068.9</v>
      </c>
      <c r="H21" s="28"/>
    </row>
    <row r="22" spans="1:8" ht="18" customHeight="1">
      <c r="A22" s="34">
        <v>1984</v>
      </c>
      <c r="B22" s="6">
        <v>1633</v>
      </c>
      <c r="C22" s="6">
        <v>3404.5</v>
      </c>
      <c r="D22" s="3" t="s">
        <v>168</v>
      </c>
      <c r="E22" s="3">
        <v>3335</v>
      </c>
      <c r="F22" s="3" t="s">
        <v>168</v>
      </c>
      <c r="G22" s="3">
        <v>2887.2</v>
      </c>
      <c r="H22" s="28" t="s">
        <v>168</v>
      </c>
    </row>
    <row r="23" spans="1:8" ht="18" customHeight="1">
      <c r="A23" s="34">
        <v>1985</v>
      </c>
      <c r="B23" s="6">
        <v>2386</v>
      </c>
      <c r="C23" s="6">
        <v>2732.8</v>
      </c>
      <c r="D23" s="3" t="s">
        <v>168</v>
      </c>
      <c r="E23" s="3">
        <v>2624.8</v>
      </c>
      <c r="F23" s="3" t="s">
        <v>168</v>
      </c>
      <c r="G23" s="3">
        <v>2061.2</v>
      </c>
      <c r="H23" s="28"/>
    </row>
    <row r="24" spans="1:8" ht="18" customHeight="1">
      <c r="A24" s="34">
        <v>1986</v>
      </c>
      <c r="B24" s="6">
        <v>2276</v>
      </c>
      <c r="C24" s="6">
        <v>3172.9</v>
      </c>
      <c r="D24" s="3" t="s">
        <v>168</v>
      </c>
      <c r="E24" s="3">
        <v>3072.5</v>
      </c>
      <c r="F24" s="3" t="s">
        <v>168</v>
      </c>
      <c r="G24" s="3">
        <v>2678.8</v>
      </c>
      <c r="H24" s="3" t="s">
        <v>168</v>
      </c>
    </row>
    <row r="25" spans="1:8" ht="18" customHeight="1">
      <c r="A25" s="34">
        <v>1987</v>
      </c>
      <c r="B25" s="6">
        <v>2749</v>
      </c>
      <c r="C25" s="6">
        <v>2146.1</v>
      </c>
      <c r="D25" s="3"/>
      <c r="E25" s="3">
        <v>2038</v>
      </c>
      <c r="F25" s="3"/>
      <c r="G25" s="3">
        <v>1952.4</v>
      </c>
      <c r="H25" s="3"/>
    </row>
    <row r="26" spans="1:8" ht="18" customHeight="1">
      <c r="A26" s="34">
        <v>1988</v>
      </c>
      <c r="B26" s="6">
        <v>2878</v>
      </c>
      <c r="C26" s="6">
        <v>2794.6</v>
      </c>
      <c r="D26" s="3"/>
      <c r="E26" s="3">
        <v>2848.6</v>
      </c>
      <c r="F26" s="3"/>
      <c r="G26" s="3">
        <v>2493.5</v>
      </c>
      <c r="H26" s="28"/>
    </row>
    <row r="27" spans="1:8" ht="18" customHeight="1">
      <c r="A27" s="34">
        <v>1989</v>
      </c>
      <c r="B27" s="6">
        <v>5218</v>
      </c>
      <c r="C27" s="6">
        <v>1806.5</v>
      </c>
      <c r="D27" s="3"/>
      <c r="E27" s="3">
        <v>1798.7</v>
      </c>
      <c r="F27" s="3"/>
      <c r="G27" s="3">
        <v>1559.4</v>
      </c>
      <c r="H27" s="28"/>
    </row>
    <row r="28" spans="1:8" ht="18" customHeight="1">
      <c r="A28" s="34">
        <v>1990</v>
      </c>
      <c r="B28" s="6">
        <v>3725</v>
      </c>
      <c r="C28" s="6">
        <v>2871.8</v>
      </c>
      <c r="D28" s="3"/>
      <c r="E28" s="3">
        <v>2740.6</v>
      </c>
      <c r="F28" s="3"/>
      <c r="G28" s="3">
        <v>2501.2</v>
      </c>
      <c r="H28" s="28"/>
    </row>
    <row r="29" spans="1:8" ht="18" customHeight="1">
      <c r="A29" s="34">
        <v>1991</v>
      </c>
      <c r="B29" s="6">
        <v>3601</v>
      </c>
      <c r="C29" s="6">
        <v>2717.4</v>
      </c>
      <c r="D29" s="3"/>
      <c r="E29" s="3">
        <v>2663.4</v>
      </c>
      <c r="F29" s="3"/>
      <c r="G29" s="3">
        <v>2223.2</v>
      </c>
      <c r="H29" s="28"/>
    </row>
    <row r="30" spans="1:8" ht="18" customHeight="1">
      <c r="A30" s="34">
        <v>1992</v>
      </c>
      <c r="B30" s="6">
        <v>2109</v>
      </c>
      <c r="C30" s="6">
        <v>2261.9</v>
      </c>
      <c r="D30" s="3" t="s">
        <v>168</v>
      </c>
      <c r="E30" s="3">
        <v>2200.2</v>
      </c>
      <c r="F30" s="3" t="s">
        <v>168</v>
      </c>
      <c r="G30" s="3">
        <v>1930</v>
      </c>
      <c r="H30" s="28"/>
    </row>
    <row r="31" spans="1:8" ht="18" customHeight="1">
      <c r="A31" s="34">
        <v>1993</v>
      </c>
      <c r="B31" s="6">
        <v>2368</v>
      </c>
      <c r="C31" s="6">
        <v>1667.5</v>
      </c>
      <c r="D31" s="3"/>
      <c r="E31" s="3">
        <v>1505.4</v>
      </c>
      <c r="F31" s="3"/>
      <c r="G31" s="3">
        <v>1073</v>
      </c>
      <c r="H31" s="28"/>
    </row>
    <row r="32" spans="1:8" ht="18" customHeight="1">
      <c r="A32" s="34">
        <v>1994</v>
      </c>
      <c r="B32" s="6">
        <v>2077</v>
      </c>
      <c r="C32" s="6">
        <v>2663.4</v>
      </c>
      <c r="D32" s="3" t="s">
        <v>168</v>
      </c>
      <c r="E32" s="3">
        <v>2524.4</v>
      </c>
      <c r="F32" s="3" t="s">
        <v>168</v>
      </c>
      <c r="G32" s="3">
        <v>2074.4</v>
      </c>
      <c r="H32" s="28"/>
    </row>
    <row r="33" spans="1:8" ht="18" customHeight="1">
      <c r="A33" s="34">
        <v>1995</v>
      </c>
      <c r="B33" s="6">
        <v>3286</v>
      </c>
      <c r="C33" s="6">
        <v>2617</v>
      </c>
      <c r="D33" s="3"/>
      <c r="E33" s="3">
        <v>2547.6</v>
      </c>
      <c r="F33" s="3"/>
      <c r="G33" s="3">
        <v>2316</v>
      </c>
      <c r="H33" s="28"/>
    </row>
    <row r="34" spans="1:8" ht="18" customHeight="1">
      <c r="A34" s="34">
        <v>1996</v>
      </c>
      <c r="B34" s="6">
        <v>3068</v>
      </c>
      <c r="C34" s="6">
        <v>1953.1</v>
      </c>
      <c r="D34" s="3"/>
      <c r="E34" s="3">
        <v>1814.2</v>
      </c>
      <c r="F34" s="3"/>
      <c r="G34" s="3">
        <v>1405</v>
      </c>
      <c r="H34" s="28"/>
    </row>
    <row r="35" spans="1:8" ht="18" customHeight="1">
      <c r="A35" s="34">
        <v>1997</v>
      </c>
      <c r="B35" s="6">
        <v>2586</v>
      </c>
      <c r="C35" s="6">
        <v>2003</v>
      </c>
      <c r="D35" s="3" t="s">
        <v>168</v>
      </c>
      <c r="E35" s="3">
        <v>2887.2</v>
      </c>
      <c r="F35" s="3" t="s">
        <v>168</v>
      </c>
      <c r="G35" s="3">
        <v>2362.3</v>
      </c>
      <c r="H35" s="28"/>
    </row>
    <row r="36" spans="1:8" ht="18" customHeight="1">
      <c r="A36" s="34">
        <v>1998</v>
      </c>
      <c r="B36" s="6">
        <v>2576</v>
      </c>
      <c r="C36" s="6">
        <v>1953.1</v>
      </c>
      <c r="D36" s="3"/>
      <c r="E36" s="3">
        <v>1737</v>
      </c>
      <c r="F36" s="3"/>
      <c r="G36" s="3">
        <v>1335.5</v>
      </c>
      <c r="H36" s="28"/>
    </row>
    <row r="37" spans="1:8" ht="18" customHeight="1">
      <c r="A37" s="34">
        <v>1999</v>
      </c>
      <c r="B37" s="6">
        <v>1933</v>
      </c>
      <c r="C37" s="6">
        <v>1914.5</v>
      </c>
      <c r="D37" s="3" t="s">
        <v>168</v>
      </c>
      <c r="E37" s="3">
        <v>1621.2</v>
      </c>
      <c r="F37" s="3"/>
      <c r="G37" s="3">
        <v>1312.4</v>
      </c>
      <c r="H37" s="28"/>
    </row>
    <row r="38" spans="1:8" ht="18" customHeight="1">
      <c r="A38" s="34">
        <v>2000</v>
      </c>
      <c r="B38" s="6">
        <v>2508</v>
      </c>
      <c r="C38" s="6">
        <v>1891.4</v>
      </c>
      <c r="D38" s="3"/>
      <c r="E38" s="3">
        <v>1582.6</v>
      </c>
      <c r="F38" s="3"/>
      <c r="G38" s="3">
        <v>1289.2</v>
      </c>
      <c r="H38" s="28"/>
    </row>
    <row r="39" spans="1:8" ht="18" customHeight="1" thickBot="1">
      <c r="A39" s="35"/>
      <c r="B39" s="100"/>
      <c r="C39" s="100"/>
      <c r="D39" s="38" t="s">
        <v>169</v>
      </c>
      <c r="E39" s="100"/>
      <c r="F39" s="38" t="s">
        <v>170</v>
      </c>
      <c r="G39" s="100"/>
      <c r="H39" s="121" t="s">
        <v>178</v>
      </c>
    </row>
    <row r="41" spans="2:3" ht="18" customHeight="1">
      <c r="B41" s="122"/>
      <c r="C41" s="122"/>
    </row>
    <row r="42" spans="2:3" ht="18" customHeight="1">
      <c r="B42" s="122"/>
      <c r="C42" s="122"/>
    </row>
    <row r="43" spans="2:3" ht="18" customHeight="1">
      <c r="B43" s="122"/>
      <c r="C43" s="122"/>
    </row>
  </sheetData>
  <mergeCells count="11">
    <mergeCell ref="G3:H3"/>
    <mergeCell ref="H4:H5"/>
    <mergeCell ref="E4:E5"/>
    <mergeCell ref="G4:G5"/>
    <mergeCell ref="E3:F3"/>
    <mergeCell ref="F4:F5"/>
    <mergeCell ref="A3:A5"/>
    <mergeCell ref="D4:D5"/>
    <mergeCell ref="C4:C5"/>
    <mergeCell ref="C3:D3"/>
    <mergeCell ref="B3:B5"/>
  </mergeCells>
  <printOptions horizontalCentered="1" verticalCentered="1"/>
  <pageMargins left="0.9448818897637796" right="0.7480314960629921" top="0.7874015748031497" bottom="0.984251968503937" header="0.5118110236220472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D1">
      <selection activeCell="A1" sqref="A1:G1"/>
    </sheetView>
  </sheetViews>
  <sheetFormatPr defaultColWidth="9.00390625" defaultRowHeight="30" customHeight="1"/>
  <cols>
    <col min="1" max="1" width="13.25390625" style="22" customWidth="1"/>
    <col min="2" max="3" width="14.625" style="22" customWidth="1"/>
    <col min="4" max="4" width="18.00390625" style="22" customWidth="1"/>
    <col min="5" max="5" width="17.50390625" style="22" customWidth="1"/>
    <col min="6" max="16384" width="14.625" style="22" customWidth="1"/>
  </cols>
  <sheetData>
    <row r="1" spans="1:7" s="84" customFormat="1" ht="30" customHeight="1">
      <c r="A1" s="174" t="s">
        <v>137</v>
      </c>
      <c r="B1" s="174"/>
      <c r="C1" s="174"/>
      <c r="D1" s="174"/>
      <c r="E1" s="174"/>
      <c r="F1" s="174"/>
      <c r="G1" s="174"/>
    </row>
    <row r="2" ht="24" customHeight="1" thickBot="1">
      <c r="G2" s="22" t="s">
        <v>166</v>
      </c>
    </row>
    <row r="3" spans="1:7" ht="30" customHeight="1">
      <c r="A3" s="181" t="s">
        <v>76</v>
      </c>
      <c r="B3" s="178" t="s">
        <v>77</v>
      </c>
      <c r="C3" s="178" t="s">
        <v>78</v>
      </c>
      <c r="D3" s="178" t="s">
        <v>79</v>
      </c>
      <c r="E3" s="178"/>
      <c r="F3" s="178"/>
      <c r="G3" s="178" t="s">
        <v>82</v>
      </c>
    </row>
    <row r="4" spans="1:7" ht="30" customHeight="1">
      <c r="A4" s="182"/>
      <c r="B4" s="179"/>
      <c r="C4" s="179"/>
      <c r="D4" s="3" t="s">
        <v>80</v>
      </c>
      <c r="E4" s="3" t="s">
        <v>91</v>
      </c>
      <c r="F4" s="3" t="s">
        <v>81</v>
      </c>
      <c r="G4" s="179"/>
    </row>
    <row r="5" spans="1:7" ht="30" customHeight="1">
      <c r="A5" s="34" t="s">
        <v>86</v>
      </c>
      <c r="B5" s="33" t="s">
        <v>83</v>
      </c>
      <c r="C5" s="3">
        <v>2</v>
      </c>
      <c r="D5" s="3" t="s">
        <v>87</v>
      </c>
      <c r="E5" s="3" t="s">
        <v>87</v>
      </c>
      <c r="F5" s="3"/>
      <c r="G5" s="3">
        <v>0.4</v>
      </c>
    </row>
    <row r="6" spans="1:7" ht="30" customHeight="1">
      <c r="A6" s="75" t="s">
        <v>84</v>
      </c>
      <c r="B6" s="33">
        <v>10</v>
      </c>
      <c r="C6" s="3"/>
      <c r="D6" s="3" t="s">
        <v>88</v>
      </c>
      <c r="E6" s="3" t="s">
        <v>89</v>
      </c>
      <c r="F6" s="3" t="s">
        <v>92</v>
      </c>
      <c r="G6" s="3">
        <v>0.55</v>
      </c>
    </row>
    <row r="7" spans="1:7" s="72" customFormat="1" ht="30" customHeight="1">
      <c r="A7" s="75" t="s">
        <v>85</v>
      </c>
      <c r="B7" s="33">
        <v>20</v>
      </c>
      <c r="C7" s="3"/>
      <c r="D7" s="3" t="s">
        <v>132</v>
      </c>
      <c r="E7" s="3" t="s">
        <v>90</v>
      </c>
      <c r="F7" s="3" t="s">
        <v>93</v>
      </c>
      <c r="G7" s="3">
        <v>0.65</v>
      </c>
    </row>
    <row r="8" spans="1:7" s="72" customFormat="1" ht="30" customHeight="1">
      <c r="A8" s="75"/>
      <c r="B8" s="70"/>
      <c r="C8" s="41"/>
      <c r="D8" s="41"/>
      <c r="E8" s="41"/>
      <c r="F8" s="41"/>
      <c r="G8" s="41"/>
    </row>
    <row r="9" spans="1:7" s="72" customFormat="1" ht="30" customHeight="1">
      <c r="A9" s="75"/>
      <c r="B9" s="70"/>
      <c r="C9" s="41"/>
      <c r="D9" s="41"/>
      <c r="E9" s="41"/>
      <c r="F9" s="41"/>
      <c r="G9" s="41"/>
    </row>
    <row r="10" spans="1:7" s="72" customFormat="1" ht="30" customHeight="1">
      <c r="A10" s="75"/>
      <c r="B10" s="70"/>
      <c r="C10" s="41"/>
      <c r="D10" s="41"/>
      <c r="E10" s="41"/>
      <c r="F10" s="41"/>
      <c r="G10" s="41"/>
    </row>
    <row r="11" spans="1:7" s="72" customFormat="1" ht="30" customHeight="1">
      <c r="A11" s="34"/>
      <c r="B11" s="70"/>
      <c r="C11" s="41"/>
      <c r="D11" s="41"/>
      <c r="E11" s="41"/>
      <c r="F11" s="41"/>
      <c r="G11" s="41"/>
    </row>
    <row r="12" spans="1:7" s="72" customFormat="1" ht="30" customHeight="1">
      <c r="A12" s="76"/>
      <c r="B12" s="70"/>
      <c r="C12" s="41"/>
      <c r="D12" s="41"/>
      <c r="E12" s="41"/>
      <c r="F12" s="41"/>
      <c r="G12" s="41"/>
    </row>
    <row r="13" spans="1:7" ht="30" customHeight="1">
      <c r="A13" s="75"/>
      <c r="B13" s="70"/>
      <c r="C13" s="41"/>
      <c r="D13" s="41"/>
      <c r="E13" s="41"/>
      <c r="F13" s="41"/>
      <c r="G13" s="41"/>
    </row>
    <row r="14" spans="1:7" ht="30" customHeight="1" thickBot="1">
      <c r="A14" s="35"/>
      <c r="B14" s="38"/>
      <c r="C14" s="36"/>
      <c r="D14" s="36"/>
      <c r="E14" s="36"/>
      <c r="F14" s="36"/>
      <c r="G14" s="36"/>
    </row>
  </sheetData>
  <mergeCells count="6">
    <mergeCell ref="A1:G1"/>
    <mergeCell ref="G3:G4"/>
    <mergeCell ref="A3:A4"/>
    <mergeCell ref="B3:B4"/>
    <mergeCell ref="C3:C4"/>
    <mergeCell ref="D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3" sqref="B23"/>
    </sheetView>
  </sheetViews>
  <sheetFormatPr defaultColWidth="9.00390625" defaultRowHeight="30" customHeight="1"/>
  <cols>
    <col min="2" max="2" width="10.625" style="103" customWidth="1"/>
    <col min="4" max="4" width="9.00390625" style="103" customWidth="1"/>
    <col min="7" max="7" width="10.625" style="104" customWidth="1"/>
    <col min="8" max="8" width="9.375" style="0" customWidth="1"/>
  </cols>
  <sheetData>
    <row r="1" spans="1:8" s="92" customFormat="1" ht="30" customHeight="1">
      <c r="A1" s="186" t="s">
        <v>138</v>
      </c>
      <c r="B1" s="186"/>
      <c r="C1" s="186"/>
      <c r="D1" s="186"/>
      <c r="E1" s="186"/>
      <c r="F1" s="186"/>
      <c r="G1" s="186"/>
      <c r="H1" s="186"/>
    </row>
    <row r="2" spans="1:8" ht="21" customHeight="1" thickBot="1">
      <c r="A2" s="91"/>
      <c r="B2" s="91"/>
      <c r="C2" s="91"/>
      <c r="D2" s="91"/>
      <c r="E2" s="91"/>
      <c r="F2" s="91"/>
      <c r="G2" s="91"/>
      <c r="H2" s="93" t="s">
        <v>139</v>
      </c>
    </row>
    <row r="3" spans="1:8" ht="44.25" customHeight="1">
      <c r="A3" s="26" t="s">
        <v>140</v>
      </c>
      <c r="B3" s="94" t="s">
        <v>141</v>
      </c>
      <c r="C3" s="25" t="s">
        <v>142</v>
      </c>
      <c r="D3" s="94" t="s">
        <v>143</v>
      </c>
      <c r="E3" s="25" t="s">
        <v>144</v>
      </c>
      <c r="F3" s="25" t="s">
        <v>145</v>
      </c>
      <c r="G3" s="95" t="s">
        <v>146</v>
      </c>
      <c r="H3" s="27" t="s">
        <v>147</v>
      </c>
    </row>
    <row r="4" spans="1:8" ht="30" customHeight="1">
      <c r="A4" s="182" t="s">
        <v>148</v>
      </c>
      <c r="B4" s="96">
        <v>8.303108808290155</v>
      </c>
      <c r="C4" s="3" t="s">
        <v>149</v>
      </c>
      <c r="D4" s="96">
        <v>0</v>
      </c>
      <c r="E4" s="3"/>
      <c r="F4" s="3"/>
      <c r="G4" s="97"/>
      <c r="H4" s="28"/>
    </row>
    <row r="5" spans="1:8" ht="30" customHeight="1">
      <c r="A5" s="182"/>
      <c r="B5" s="96">
        <v>83.03108808290155</v>
      </c>
      <c r="C5" s="3" t="s">
        <v>150</v>
      </c>
      <c r="D5" s="96">
        <v>46.666666666666664</v>
      </c>
      <c r="E5" s="98">
        <v>37034</v>
      </c>
      <c r="F5" s="3">
        <v>7</v>
      </c>
      <c r="G5" s="97">
        <f>B5/100*D5/(8.64*F5)</f>
        <v>0.6406719759483144</v>
      </c>
      <c r="H5" s="28"/>
    </row>
    <row r="6" spans="1:8" ht="30" customHeight="1">
      <c r="A6" s="182"/>
      <c r="B6" s="96">
        <v>83.03108808290155</v>
      </c>
      <c r="C6" s="3">
        <v>1</v>
      </c>
      <c r="D6" s="96">
        <v>26.666666666666668</v>
      </c>
      <c r="E6" s="98">
        <v>37051</v>
      </c>
      <c r="F6" s="3">
        <v>5</v>
      </c>
      <c r="G6" s="97">
        <f aca="true" t="shared" si="0" ref="G6:G23">B6/100*D6/(8.64*F6)</f>
        <v>0.5125375807586515</v>
      </c>
      <c r="H6" s="28"/>
    </row>
    <row r="7" spans="1:8" ht="30" customHeight="1">
      <c r="A7" s="182"/>
      <c r="B7" s="96">
        <v>83.03108808290155</v>
      </c>
      <c r="C7" s="3">
        <v>2</v>
      </c>
      <c r="D7" s="96">
        <v>20</v>
      </c>
      <c r="E7" s="98">
        <v>37058</v>
      </c>
      <c r="F7" s="3">
        <v>5</v>
      </c>
      <c r="G7" s="97">
        <f t="shared" si="0"/>
        <v>0.3844031855689886</v>
      </c>
      <c r="H7" s="28"/>
    </row>
    <row r="8" spans="1:8" ht="30" customHeight="1">
      <c r="A8" s="182"/>
      <c r="B8" s="96">
        <v>83.03108808290155</v>
      </c>
      <c r="C8" s="3">
        <v>3</v>
      </c>
      <c r="D8" s="96">
        <v>23.333333333333332</v>
      </c>
      <c r="E8" s="98">
        <v>37071</v>
      </c>
      <c r="F8" s="3">
        <v>5</v>
      </c>
      <c r="G8" s="97">
        <f t="shared" si="0"/>
        <v>0.44847038316382004</v>
      </c>
      <c r="H8" s="28"/>
    </row>
    <row r="9" spans="1:8" ht="30" customHeight="1">
      <c r="A9" s="182"/>
      <c r="B9" s="96">
        <v>83.03108808290155</v>
      </c>
      <c r="C9" s="3">
        <v>4</v>
      </c>
      <c r="D9" s="96">
        <v>23.333333333333332</v>
      </c>
      <c r="E9" s="98">
        <v>37083</v>
      </c>
      <c r="F9" s="3">
        <v>5</v>
      </c>
      <c r="G9" s="97">
        <f t="shared" si="0"/>
        <v>0.44847038316382004</v>
      </c>
      <c r="H9" s="28"/>
    </row>
    <row r="10" spans="1:8" ht="30" customHeight="1">
      <c r="A10" s="182"/>
      <c r="B10" s="96">
        <v>83.03108808290155</v>
      </c>
      <c r="C10" s="3">
        <v>5</v>
      </c>
      <c r="D10" s="96">
        <v>50</v>
      </c>
      <c r="E10" s="98">
        <v>37090</v>
      </c>
      <c r="F10" s="3">
        <v>5</v>
      </c>
      <c r="G10" s="97">
        <f t="shared" si="0"/>
        <v>0.9610079639224716</v>
      </c>
      <c r="H10" s="28"/>
    </row>
    <row r="11" spans="1:8" ht="30" customHeight="1">
      <c r="A11" s="182"/>
      <c r="B11" s="96">
        <v>83.03108808290155</v>
      </c>
      <c r="C11" s="3">
        <v>6</v>
      </c>
      <c r="D11" s="96">
        <v>26.666666666666668</v>
      </c>
      <c r="E11" s="98">
        <v>37101</v>
      </c>
      <c r="F11" s="3">
        <v>5</v>
      </c>
      <c r="G11" s="97">
        <f t="shared" si="0"/>
        <v>0.5125375807586515</v>
      </c>
      <c r="H11" s="28"/>
    </row>
    <row r="12" spans="1:8" ht="30" customHeight="1">
      <c r="A12" s="182"/>
      <c r="B12" s="96">
        <v>83.03108808290155</v>
      </c>
      <c r="C12" s="3">
        <v>7</v>
      </c>
      <c r="D12" s="96">
        <v>23.333333333333332</v>
      </c>
      <c r="E12" s="98">
        <v>37121</v>
      </c>
      <c r="F12" s="3">
        <v>5</v>
      </c>
      <c r="G12" s="97">
        <f t="shared" si="0"/>
        <v>0.44847038316382004</v>
      </c>
      <c r="H12" s="28"/>
    </row>
    <row r="13" spans="1:8" ht="30" customHeight="1">
      <c r="A13" s="182"/>
      <c r="B13" s="96">
        <v>83.03108808290155</v>
      </c>
      <c r="C13" s="3">
        <v>8</v>
      </c>
      <c r="D13" s="96">
        <v>26.666666666666668</v>
      </c>
      <c r="E13" s="98">
        <v>37129</v>
      </c>
      <c r="F13" s="3">
        <v>5</v>
      </c>
      <c r="G13" s="97">
        <f t="shared" si="0"/>
        <v>0.5125375807586515</v>
      </c>
      <c r="H13" s="99"/>
    </row>
    <row r="14" spans="1:8" ht="30" customHeight="1">
      <c r="A14" s="187" t="s">
        <v>151</v>
      </c>
      <c r="B14" s="96">
        <v>10.103626943005182</v>
      </c>
      <c r="C14" s="3">
        <v>1</v>
      </c>
      <c r="D14" s="96">
        <v>60</v>
      </c>
      <c r="E14" s="98">
        <v>36931</v>
      </c>
      <c r="F14" s="3">
        <v>12</v>
      </c>
      <c r="G14" s="97">
        <f t="shared" si="0"/>
        <v>0.05847006332757628</v>
      </c>
      <c r="H14" s="28"/>
    </row>
    <row r="15" spans="1:8" ht="30" customHeight="1">
      <c r="A15" s="160"/>
      <c r="B15" s="96">
        <v>10.103626943005182</v>
      </c>
      <c r="C15" s="3">
        <v>2</v>
      </c>
      <c r="D15" s="96">
        <v>60</v>
      </c>
      <c r="E15" s="98">
        <v>36965</v>
      </c>
      <c r="F15" s="3">
        <v>12</v>
      </c>
      <c r="G15" s="97">
        <f>B15/100*D15/(8.64*F15)</f>
        <v>0.05847006332757628</v>
      </c>
      <c r="H15" s="28"/>
    </row>
    <row r="16" spans="1:8" ht="30" customHeight="1">
      <c r="A16" s="34" t="s">
        <v>152</v>
      </c>
      <c r="B16" s="96">
        <v>1.2953367875647668</v>
      </c>
      <c r="C16" s="3">
        <v>1</v>
      </c>
      <c r="D16" s="96">
        <v>60</v>
      </c>
      <c r="E16" s="98">
        <v>36990</v>
      </c>
      <c r="F16" s="3">
        <v>9</v>
      </c>
      <c r="G16" s="97">
        <f>B16/100*D16/(8.64*F16)</f>
        <v>0.009994882620098509</v>
      </c>
      <c r="H16" s="28"/>
    </row>
    <row r="17" spans="1:8" ht="30" customHeight="1">
      <c r="A17" s="182" t="s">
        <v>153</v>
      </c>
      <c r="B17" s="96">
        <v>2.2020725388601035</v>
      </c>
      <c r="C17" s="3">
        <v>1</v>
      </c>
      <c r="D17" s="96">
        <v>65.4</v>
      </c>
      <c r="E17" s="98">
        <v>36904</v>
      </c>
      <c r="F17" s="3">
        <v>5</v>
      </c>
      <c r="G17" s="97">
        <f t="shared" si="0"/>
        <v>0.03333693149107657</v>
      </c>
      <c r="H17" s="28"/>
    </row>
    <row r="18" spans="1:8" ht="30" customHeight="1">
      <c r="A18" s="182"/>
      <c r="B18" s="96">
        <v>2.2020725388601035</v>
      </c>
      <c r="C18" s="3">
        <v>2</v>
      </c>
      <c r="D18" s="96">
        <f>500/7</f>
        <v>71.42857142857143</v>
      </c>
      <c r="E18" s="98">
        <v>36984</v>
      </c>
      <c r="F18" s="3">
        <v>5</v>
      </c>
      <c r="G18" s="97">
        <f t="shared" si="0"/>
        <v>0.036409929544644566</v>
      </c>
      <c r="H18" s="28"/>
    </row>
    <row r="19" spans="1:8" ht="30" customHeight="1">
      <c r="A19" s="182"/>
      <c r="B19" s="96">
        <v>2.2020725388601035</v>
      </c>
      <c r="C19" s="3">
        <v>3</v>
      </c>
      <c r="D19" s="96">
        <f>500/7</f>
        <v>71.42857142857143</v>
      </c>
      <c r="E19" s="98">
        <v>37054</v>
      </c>
      <c r="F19" s="3">
        <v>5</v>
      </c>
      <c r="G19" s="97">
        <f t="shared" si="0"/>
        <v>0.036409929544644566</v>
      </c>
      <c r="H19" s="28"/>
    </row>
    <row r="20" spans="1:8" ht="30" customHeight="1">
      <c r="A20" s="182"/>
      <c r="B20" s="96">
        <v>2.2020725388601035</v>
      </c>
      <c r="C20" s="3">
        <v>4</v>
      </c>
      <c r="D20" s="96">
        <f>500/7</f>
        <v>71.42857142857143</v>
      </c>
      <c r="E20" s="98">
        <v>37108</v>
      </c>
      <c r="F20" s="3">
        <v>5</v>
      </c>
      <c r="G20" s="97">
        <f t="shared" si="0"/>
        <v>0.036409929544644566</v>
      </c>
      <c r="H20" s="28"/>
    </row>
    <row r="21" spans="1:8" ht="30" customHeight="1">
      <c r="A21" s="182"/>
      <c r="B21" s="96">
        <v>2.2020725388601035</v>
      </c>
      <c r="C21" s="3">
        <v>5</v>
      </c>
      <c r="D21" s="96">
        <f>500/7</f>
        <v>71.42857142857143</v>
      </c>
      <c r="E21" s="98">
        <v>37127</v>
      </c>
      <c r="F21" s="3">
        <v>5</v>
      </c>
      <c r="G21" s="97">
        <f t="shared" si="0"/>
        <v>0.036409929544644566</v>
      </c>
      <c r="H21" s="28"/>
    </row>
    <row r="22" spans="1:8" ht="30" customHeight="1">
      <c r="A22" s="182"/>
      <c r="B22" s="96">
        <v>2.2020725388601035</v>
      </c>
      <c r="C22" s="3">
        <v>6</v>
      </c>
      <c r="D22" s="96">
        <f>500/7</f>
        <v>71.42857142857143</v>
      </c>
      <c r="E22" s="98">
        <v>37155</v>
      </c>
      <c r="F22" s="3">
        <v>5</v>
      </c>
      <c r="G22" s="97">
        <f t="shared" si="0"/>
        <v>0.036409929544644566</v>
      </c>
      <c r="H22" s="28"/>
    </row>
    <row r="23" spans="1:8" ht="30" customHeight="1" thickBot="1">
      <c r="A23" s="185"/>
      <c r="B23" s="100">
        <v>2.2020725388601035</v>
      </c>
      <c r="C23" s="36">
        <v>7</v>
      </c>
      <c r="D23" s="100">
        <f>D22</f>
        <v>71.42857142857143</v>
      </c>
      <c r="E23" s="101">
        <v>37231</v>
      </c>
      <c r="F23" s="36">
        <v>5</v>
      </c>
      <c r="G23" s="102">
        <f t="shared" si="0"/>
        <v>0.036409929544644566</v>
      </c>
      <c r="H23" s="37"/>
    </row>
  </sheetData>
  <mergeCells count="4">
    <mergeCell ref="A17:A23"/>
    <mergeCell ref="A1:H1"/>
    <mergeCell ref="A4:A13"/>
    <mergeCell ref="A14:A15"/>
  </mergeCells>
  <printOptions horizontalCentered="1" verticalCentered="1"/>
  <pageMargins left="0.9448818897637796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H1"/>
    </sheetView>
  </sheetViews>
  <sheetFormatPr defaultColWidth="9.00390625" defaultRowHeight="30" customHeight="1"/>
  <cols>
    <col min="1" max="16384" width="14.625" style="0" customWidth="1"/>
  </cols>
  <sheetData>
    <row r="1" spans="1:8" s="81" customFormat="1" ht="30" customHeight="1">
      <c r="A1" s="141" t="s">
        <v>179</v>
      </c>
      <c r="B1" s="141"/>
      <c r="C1" s="141"/>
      <c r="D1" s="141"/>
      <c r="E1" s="141"/>
      <c r="F1" s="141"/>
      <c r="G1" s="141"/>
      <c r="H1" s="141"/>
    </row>
    <row r="2" spans="6:8" ht="30" customHeight="1" thickBot="1">
      <c r="F2" s="1" t="s">
        <v>20</v>
      </c>
      <c r="G2" s="142" t="s">
        <v>108</v>
      </c>
      <c r="H2" s="143"/>
    </row>
    <row r="3" spans="1:8" ht="30" customHeight="1">
      <c r="A3" s="11" t="s">
        <v>17</v>
      </c>
      <c r="B3" s="12" t="s">
        <v>18</v>
      </c>
      <c r="C3" s="12" t="s">
        <v>17</v>
      </c>
      <c r="D3" s="12" t="s">
        <v>18</v>
      </c>
      <c r="E3" s="12" t="s">
        <v>17</v>
      </c>
      <c r="F3" s="12" t="s">
        <v>18</v>
      </c>
      <c r="G3" s="12" t="s">
        <v>17</v>
      </c>
      <c r="H3" s="13" t="s">
        <v>18</v>
      </c>
    </row>
    <row r="4" spans="1:8" ht="30" customHeight="1">
      <c r="A4" s="14">
        <v>1964</v>
      </c>
      <c r="B4" s="15"/>
      <c r="C4" s="15">
        <v>1975</v>
      </c>
      <c r="D4" s="15">
        <v>5.8</v>
      </c>
      <c r="E4" s="15">
        <v>1986</v>
      </c>
      <c r="F4" s="16">
        <v>5.5</v>
      </c>
      <c r="G4" s="16">
        <v>1997</v>
      </c>
      <c r="H4" s="17">
        <v>5.2</v>
      </c>
    </row>
    <row r="5" spans="1:8" ht="30" customHeight="1">
      <c r="A5" s="14">
        <v>1965</v>
      </c>
      <c r="B5" s="16">
        <v>7.29</v>
      </c>
      <c r="C5" s="15">
        <v>1976</v>
      </c>
      <c r="D5" s="15">
        <v>5.6</v>
      </c>
      <c r="E5" s="15">
        <v>1987</v>
      </c>
      <c r="F5" s="16">
        <v>4.8</v>
      </c>
      <c r="G5" s="16">
        <v>1998</v>
      </c>
      <c r="H5" s="17">
        <v>5.8</v>
      </c>
    </row>
    <row r="6" spans="1:8" ht="30" customHeight="1">
      <c r="A6" s="14">
        <v>1966</v>
      </c>
      <c r="B6" s="15">
        <v>6.95</v>
      </c>
      <c r="C6" s="15">
        <v>1977</v>
      </c>
      <c r="D6" s="15">
        <v>6.5</v>
      </c>
      <c r="E6" s="15">
        <v>1988</v>
      </c>
      <c r="F6" s="16">
        <v>4.5</v>
      </c>
      <c r="G6" s="16">
        <v>1999</v>
      </c>
      <c r="H6" s="17">
        <v>5.1</v>
      </c>
    </row>
    <row r="7" spans="1:8" ht="30" customHeight="1">
      <c r="A7" s="14">
        <v>1967</v>
      </c>
      <c r="B7" s="15">
        <v>6.37</v>
      </c>
      <c r="C7" s="15">
        <v>1978</v>
      </c>
      <c r="D7" s="15">
        <v>6.2</v>
      </c>
      <c r="E7" s="15">
        <v>1989</v>
      </c>
      <c r="F7" s="16">
        <v>5</v>
      </c>
      <c r="G7" s="16">
        <v>2000</v>
      </c>
      <c r="H7" s="17">
        <v>2</v>
      </c>
    </row>
    <row r="8" spans="1:8" ht="30" customHeight="1">
      <c r="A8" s="14">
        <v>1968</v>
      </c>
      <c r="B8" s="15">
        <v>6</v>
      </c>
      <c r="C8" s="15">
        <v>1979</v>
      </c>
      <c r="D8" s="15">
        <v>5.4</v>
      </c>
      <c r="E8" s="15">
        <v>1990</v>
      </c>
      <c r="F8" s="16">
        <v>6</v>
      </c>
      <c r="G8" s="16">
        <v>2001</v>
      </c>
      <c r="H8" s="17">
        <v>6.3</v>
      </c>
    </row>
    <row r="9" spans="1:8" ht="30" customHeight="1">
      <c r="A9" s="14">
        <v>1969</v>
      </c>
      <c r="B9" s="15">
        <v>5.3</v>
      </c>
      <c r="C9" s="15">
        <v>1980</v>
      </c>
      <c r="D9" s="15">
        <v>6</v>
      </c>
      <c r="E9" s="15">
        <v>1991</v>
      </c>
      <c r="F9" s="16">
        <v>4.2</v>
      </c>
      <c r="G9" s="16">
        <v>2002</v>
      </c>
      <c r="H9" s="17">
        <v>3</v>
      </c>
    </row>
    <row r="10" spans="1:8" ht="30" customHeight="1">
      <c r="A10" s="14">
        <v>1970</v>
      </c>
      <c r="B10" s="15">
        <v>6.8</v>
      </c>
      <c r="C10" s="15">
        <v>1981</v>
      </c>
      <c r="D10" s="15">
        <v>6.5</v>
      </c>
      <c r="E10" s="15">
        <v>1992</v>
      </c>
      <c r="F10" s="16">
        <v>4.7</v>
      </c>
      <c r="G10" s="15"/>
      <c r="H10" s="18"/>
    </row>
    <row r="11" spans="1:8" ht="30" customHeight="1">
      <c r="A11" s="14">
        <v>1971</v>
      </c>
      <c r="B11" s="15">
        <v>7</v>
      </c>
      <c r="C11" s="15">
        <v>1982</v>
      </c>
      <c r="D11" s="15">
        <v>4.3</v>
      </c>
      <c r="E11" s="15">
        <v>1993</v>
      </c>
      <c r="F11" s="16">
        <v>4.3</v>
      </c>
      <c r="G11" s="15"/>
      <c r="H11" s="18"/>
    </row>
    <row r="12" spans="1:8" ht="30" customHeight="1">
      <c r="A12" s="14">
        <v>1972</v>
      </c>
      <c r="B12" s="15">
        <v>5.6</v>
      </c>
      <c r="C12" s="15">
        <v>1983</v>
      </c>
      <c r="D12" s="15">
        <v>3.5</v>
      </c>
      <c r="E12" s="15">
        <v>1994</v>
      </c>
      <c r="F12" s="16">
        <v>4.8</v>
      </c>
      <c r="G12" s="15"/>
      <c r="H12" s="18"/>
    </row>
    <row r="13" spans="1:8" ht="30" customHeight="1">
      <c r="A13" s="14">
        <v>1973</v>
      </c>
      <c r="B13" s="15">
        <v>6.1</v>
      </c>
      <c r="C13" s="15">
        <v>1984</v>
      </c>
      <c r="D13" s="15">
        <v>4.3</v>
      </c>
      <c r="E13" s="15">
        <v>1995</v>
      </c>
      <c r="F13" s="16">
        <v>5</v>
      </c>
      <c r="G13" s="15"/>
      <c r="H13" s="18"/>
    </row>
    <row r="14" spans="1:8" s="88" customFormat="1" ht="30" customHeight="1" thickBot="1">
      <c r="A14" s="19">
        <v>1974</v>
      </c>
      <c r="B14" s="20">
        <v>6.3</v>
      </c>
      <c r="C14" s="20">
        <v>1985</v>
      </c>
      <c r="D14" s="20">
        <v>5.7</v>
      </c>
      <c r="E14" s="20">
        <v>1996</v>
      </c>
      <c r="F14" s="87">
        <v>5.3</v>
      </c>
      <c r="G14" s="20" t="s">
        <v>19</v>
      </c>
      <c r="H14" s="21">
        <v>6.4</v>
      </c>
    </row>
  </sheetData>
  <mergeCells count="2">
    <mergeCell ref="A1:H1"/>
    <mergeCell ref="G2:H2"/>
  </mergeCells>
  <printOptions horizontalCentered="1"/>
  <pageMargins left="0.984251968503937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C6">
      <selection activeCell="I13" sqref="I13"/>
    </sheetView>
  </sheetViews>
  <sheetFormatPr defaultColWidth="9.00390625" defaultRowHeight="14.25"/>
  <cols>
    <col min="1" max="1" width="14.50390625" style="22" customWidth="1"/>
    <col min="2" max="2" width="15.50390625" style="22" customWidth="1"/>
    <col min="3" max="3" width="10.25390625" style="22" customWidth="1"/>
    <col min="4" max="4" width="13.25390625" style="22" customWidth="1"/>
    <col min="5" max="5" width="10.50390625" style="22" customWidth="1"/>
    <col min="6" max="6" width="12.375" style="22" customWidth="1"/>
    <col min="7" max="7" width="9.375" style="22" customWidth="1"/>
    <col min="8" max="8" width="12.375" style="22" customWidth="1"/>
    <col min="9" max="9" width="10.75390625" style="22" customWidth="1"/>
    <col min="10" max="16384" width="12.375" style="22" customWidth="1"/>
  </cols>
  <sheetData>
    <row r="1" spans="1:10" s="82" customFormat="1" ht="38.25" customHeight="1">
      <c r="A1" s="116" t="s">
        <v>119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83" customFormat="1" ht="24" customHeight="1" thickBot="1">
      <c r="A2" s="110" t="s">
        <v>109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7.75" customHeight="1">
      <c r="A3" s="118" t="s">
        <v>133</v>
      </c>
      <c r="B3" s="109" t="s">
        <v>26</v>
      </c>
      <c r="C3" s="144" t="s">
        <v>21</v>
      </c>
      <c r="D3" s="112"/>
      <c r="E3" s="144" t="s">
        <v>22</v>
      </c>
      <c r="F3" s="112"/>
      <c r="G3" s="144" t="s">
        <v>23</v>
      </c>
      <c r="H3" s="112"/>
      <c r="I3" s="144" t="s">
        <v>24</v>
      </c>
      <c r="J3" s="145"/>
    </row>
    <row r="4" spans="1:10" ht="27.75" customHeight="1">
      <c r="A4" s="107"/>
      <c r="B4" s="115"/>
      <c r="C4" s="113" t="s">
        <v>95</v>
      </c>
      <c r="D4" s="115" t="s">
        <v>96</v>
      </c>
      <c r="E4" s="113" t="s">
        <v>97</v>
      </c>
      <c r="F4" s="115" t="s">
        <v>98</v>
      </c>
      <c r="G4" s="113" t="s">
        <v>99</v>
      </c>
      <c r="H4" s="115" t="s">
        <v>100</v>
      </c>
      <c r="I4" s="113" t="s">
        <v>101</v>
      </c>
      <c r="J4" s="146" t="s">
        <v>25</v>
      </c>
    </row>
    <row r="5" spans="1:10" ht="27.75" customHeight="1">
      <c r="A5" s="108"/>
      <c r="B5" s="115"/>
      <c r="C5" s="114"/>
      <c r="D5" s="115"/>
      <c r="E5" s="114"/>
      <c r="F5" s="115"/>
      <c r="G5" s="114"/>
      <c r="H5" s="115"/>
      <c r="I5" s="114"/>
      <c r="J5" s="146"/>
    </row>
    <row r="6" spans="1:10" ht="27.75" customHeight="1">
      <c r="A6" s="58" t="s">
        <v>134</v>
      </c>
      <c r="B6" s="55">
        <v>5.8</v>
      </c>
      <c r="C6" s="55">
        <v>2.89</v>
      </c>
      <c r="D6" s="55">
        <v>49.8</v>
      </c>
      <c r="E6" s="55">
        <v>0.65</v>
      </c>
      <c r="F6" s="55">
        <v>11.2</v>
      </c>
      <c r="G6" s="55">
        <v>1.41</v>
      </c>
      <c r="H6" s="55">
        <v>24.3</v>
      </c>
      <c r="I6" s="55">
        <v>0.7</v>
      </c>
      <c r="J6" s="56">
        <v>12.1</v>
      </c>
    </row>
    <row r="7" spans="1:10" ht="27.75" customHeight="1">
      <c r="A7" s="58"/>
      <c r="B7" s="55"/>
      <c r="C7" s="55"/>
      <c r="D7" s="55"/>
      <c r="E7" s="55"/>
      <c r="F7" s="55"/>
      <c r="G7" s="55"/>
      <c r="H7" s="55"/>
      <c r="I7" s="55"/>
      <c r="J7" s="56"/>
    </row>
    <row r="8" spans="1:10" ht="27.75" customHeight="1">
      <c r="A8" s="58" t="s">
        <v>135</v>
      </c>
      <c r="B8" s="55">
        <v>10.1</v>
      </c>
      <c r="C8" s="55">
        <v>4.83</v>
      </c>
      <c r="D8" s="55">
        <v>47.8</v>
      </c>
      <c r="E8" s="55">
        <v>0.7</v>
      </c>
      <c r="F8" s="55">
        <v>6.54</v>
      </c>
      <c r="G8" s="55">
        <v>1.89</v>
      </c>
      <c r="H8" s="55">
        <v>18.7</v>
      </c>
      <c r="I8" s="55">
        <v>1.45</v>
      </c>
      <c r="J8" s="56">
        <v>14.37</v>
      </c>
    </row>
    <row r="9" spans="1:10" ht="27.75" customHeight="1">
      <c r="A9" s="58"/>
      <c r="B9" s="55"/>
      <c r="C9" s="55"/>
      <c r="D9" s="55"/>
      <c r="E9" s="55"/>
      <c r="F9" s="55"/>
      <c r="G9" s="55"/>
      <c r="H9" s="55"/>
      <c r="I9" s="55"/>
      <c r="J9" s="56"/>
    </row>
    <row r="10" spans="1:10" ht="27.75" customHeight="1">
      <c r="A10" s="58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27.75" customHeight="1">
      <c r="A11" s="58"/>
      <c r="B11" s="55"/>
      <c r="C11" s="55"/>
      <c r="D11" s="55"/>
      <c r="E11" s="55"/>
      <c r="F11" s="55"/>
      <c r="G11" s="55"/>
      <c r="H11" s="55"/>
      <c r="I11" s="55"/>
      <c r="J11" s="56"/>
    </row>
    <row r="12" spans="1:10" ht="27.75" customHeight="1">
      <c r="A12" s="58"/>
      <c r="B12" s="55"/>
      <c r="C12" s="55"/>
      <c r="D12" s="55"/>
      <c r="E12" s="55"/>
      <c r="F12" s="55"/>
      <c r="G12" s="55"/>
      <c r="H12" s="55"/>
      <c r="I12" s="55"/>
      <c r="J12" s="56"/>
    </row>
    <row r="13" spans="1:10" ht="27.75" customHeight="1">
      <c r="A13" s="58"/>
      <c r="B13" s="55"/>
      <c r="C13" s="55"/>
      <c r="D13" s="55"/>
      <c r="E13" s="55"/>
      <c r="F13" s="55"/>
      <c r="G13" s="55"/>
      <c r="H13" s="55"/>
      <c r="I13" s="55"/>
      <c r="J13" s="56"/>
    </row>
    <row r="14" spans="1:10" ht="27.75" customHeight="1">
      <c r="A14" s="58"/>
      <c r="B14" s="55"/>
      <c r="C14" s="55"/>
      <c r="D14" s="55"/>
      <c r="E14" s="55"/>
      <c r="F14" s="55"/>
      <c r="G14" s="55"/>
      <c r="H14" s="55"/>
      <c r="I14" s="55"/>
      <c r="J14" s="56"/>
    </row>
    <row r="15" spans="1:10" ht="27.75" customHeight="1" thickBot="1">
      <c r="A15" s="59" t="s">
        <v>58</v>
      </c>
      <c r="B15" s="60">
        <f aca="true" t="shared" si="0" ref="B15:J15">SUM(B6:B14)</f>
        <v>15.899999999999999</v>
      </c>
      <c r="C15" s="60">
        <f t="shared" si="0"/>
        <v>7.720000000000001</v>
      </c>
      <c r="D15" s="90">
        <f t="shared" si="0"/>
        <v>97.6</v>
      </c>
      <c r="E15" s="60">
        <f t="shared" si="0"/>
        <v>1.35</v>
      </c>
      <c r="F15" s="60">
        <f t="shared" si="0"/>
        <v>17.74</v>
      </c>
      <c r="G15" s="60">
        <f t="shared" si="0"/>
        <v>3.3</v>
      </c>
      <c r="H15" s="60">
        <f t="shared" si="0"/>
        <v>43</v>
      </c>
      <c r="I15" s="60">
        <f t="shared" si="0"/>
        <v>2.15</v>
      </c>
      <c r="J15" s="61">
        <f t="shared" si="0"/>
        <v>26.47</v>
      </c>
    </row>
  </sheetData>
  <mergeCells count="16">
    <mergeCell ref="A1:J1"/>
    <mergeCell ref="A3:A5"/>
    <mergeCell ref="B3:B5"/>
    <mergeCell ref="C3:D3"/>
    <mergeCell ref="C4:C5"/>
    <mergeCell ref="D4:D5"/>
    <mergeCell ref="A2:J2"/>
    <mergeCell ref="I3:J3"/>
    <mergeCell ref="I4:I5"/>
    <mergeCell ref="J4:J5"/>
    <mergeCell ref="E3:F3"/>
    <mergeCell ref="E4:E5"/>
    <mergeCell ref="F4:F5"/>
    <mergeCell ref="G3:H3"/>
    <mergeCell ref="G4:G5"/>
    <mergeCell ref="H4:H5"/>
  </mergeCells>
  <printOptions horizontalCentered="1" verticalCentered="1"/>
  <pageMargins left="0.7480314960629921" right="0.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I29">
      <selection activeCell="N29" sqref="N29"/>
    </sheetView>
  </sheetViews>
  <sheetFormatPr defaultColWidth="9.00390625" defaultRowHeight="14.25"/>
  <cols>
    <col min="1" max="1" width="16.25390625" style="29" customWidth="1"/>
    <col min="2" max="2" width="9.25390625" style="29" customWidth="1"/>
    <col min="3" max="3" width="7.50390625" style="29" customWidth="1"/>
    <col min="4" max="4" width="7.00390625" style="29" customWidth="1"/>
    <col min="5" max="5" width="6.25390625" style="29" customWidth="1"/>
    <col min="6" max="6" width="5.625" style="29" customWidth="1"/>
    <col min="7" max="7" width="5.50390625" style="29" customWidth="1"/>
    <col min="8" max="9" width="6.125" style="29" customWidth="1"/>
    <col min="10" max="10" width="5.625" style="29" customWidth="1"/>
    <col min="11" max="11" width="5.50390625" style="29" customWidth="1"/>
    <col min="12" max="12" width="5.375" style="29" customWidth="1"/>
    <col min="13" max="13" width="5.25390625" style="29" customWidth="1"/>
    <col min="14" max="14" width="5.875" style="29" customWidth="1"/>
    <col min="15" max="15" width="4.875" style="29" customWidth="1"/>
    <col min="16" max="16" width="6.375" style="29" customWidth="1"/>
    <col min="17" max="17" width="10.50390625" style="29" customWidth="1"/>
    <col min="18" max="16384" width="9.00390625" style="29" customWidth="1"/>
  </cols>
  <sheetData>
    <row r="1" spans="1:17" ht="27" customHeight="1">
      <c r="A1" s="66" t="s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7.2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 t="s">
        <v>104</v>
      </c>
    </row>
    <row r="3" spans="1:17" ht="33" customHeight="1">
      <c r="A3" s="153" t="s">
        <v>27</v>
      </c>
      <c r="B3" s="150" t="s">
        <v>121</v>
      </c>
      <c r="C3" s="155" t="s">
        <v>28</v>
      </c>
      <c r="D3" s="155"/>
      <c r="E3" s="147" t="s">
        <v>122</v>
      </c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50" t="s">
        <v>123</v>
      </c>
      <c r="Q3" s="151" t="s">
        <v>124</v>
      </c>
    </row>
    <row r="4" spans="1:17" ht="33" customHeight="1">
      <c r="A4" s="154"/>
      <c r="B4" s="136"/>
      <c r="C4" s="6" t="s">
        <v>29</v>
      </c>
      <c r="D4" s="6" t="s">
        <v>30</v>
      </c>
      <c r="E4" s="6" t="s">
        <v>31</v>
      </c>
      <c r="F4" s="6" t="s">
        <v>32</v>
      </c>
      <c r="G4" s="6" t="s">
        <v>33</v>
      </c>
      <c r="H4" s="6" t="s">
        <v>34</v>
      </c>
      <c r="I4" s="6" t="s">
        <v>35</v>
      </c>
      <c r="J4" s="6" t="s">
        <v>36</v>
      </c>
      <c r="K4" s="6" t="s">
        <v>37</v>
      </c>
      <c r="L4" s="6" t="s">
        <v>38</v>
      </c>
      <c r="M4" s="6" t="s">
        <v>39</v>
      </c>
      <c r="N4" s="6" t="s">
        <v>40</v>
      </c>
      <c r="O4" s="6" t="s">
        <v>41</v>
      </c>
      <c r="P4" s="136"/>
      <c r="Q4" s="152"/>
    </row>
    <row r="5" spans="1:17" ht="33" customHeight="1">
      <c r="A5" s="2" t="s">
        <v>155</v>
      </c>
      <c r="B5" s="6">
        <v>2.89</v>
      </c>
      <c r="C5" s="6">
        <v>2.38</v>
      </c>
      <c r="D5" s="6">
        <v>0.51</v>
      </c>
      <c r="E5" s="6">
        <v>2.38</v>
      </c>
      <c r="F5" s="6"/>
      <c r="G5" s="6">
        <v>0.18</v>
      </c>
      <c r="H5" s="6">
        <v>0.03</v>
      </c>
      <c r="I5" s="6">
        <v>0.05</v>
      </c>
      <c r="J5" s="6">
        <v>0.05</v>
      </c>
      <c r="K5" s="6"/>
      <c r="L5" s="6">
        <v>0.2</v>
      </c>
      <c r="M5" s="6"/>
      <c r="N5" s="6"/>
      <c r="O5" s="6"/>
      <c r="P5" s="23">
        <v>2.89</v>
      </c>
      <c r="Q5" s="7">
        <v>5.12</v>
      </c>
    </row>
    <row r="6" spans="1:17" ht="33" customHeight="1">
      <c r="A6" s="2" t="s">
        <v>42</v>
      </c>
      <c r="B6" s="6"/>
      <c r="C6" s="6">
        <v>82.3</v>
      </c>
      <c r="D6" s="6">
        <v>17.7</v>
      </c>
      <c r="E6" s="6">
        <v>82.3</v>
      </c>
      <c r="F6" s="6"/>
      <c r="G6" s="6">
        <v>6.24</v>
      </c>
      <c r="H6" s="6">
        <v>1.04</v>
      </c>
      <c r="I6" s="6">
        <v>1.74</v>
      </c>
      <c r="J6" s="6">
        <v>1.74</v>
      </c>
      <c r="K6" s="6"/>
      <c r="L6" s="6">
        <v>6.93</v>
      </c>
      <c r="M6" s="6"/>
      <c r="N6" s="6"/>
      <c r="O6" s="6"/>
      <c r="P6" s="23">
        <v>100</v>
      </c>
      <c r="Q6" s="7">
        <v>177.2</v>
      </c>
    </row>
    <row r="7" spans="1:17" ht="33" customHeight="1">
      <c r="A7" s="2" t="s">
        <v>43</v>
      </c>
      <c r="B7" s="6">
        <v>4.83</v>
      </c>
      <c r="C7" s="6">
        <v>4.03</v>
      </c>
      <c r="D7" s="6">
        <v>0.8</v>
      </c>
      <c r="E7" s="6">
        <v>4.03</v>
      </c>
      <c r="F7" s="6"/>
      <c r="G7" s="6">
        <v>0.08</v>
      </c>
      <c r="H7" s="6">
        <v>0.08</v>
      </c>
      <c r="I7" s="6">
        <v>0.1</v>
      </c>
      <c r="J7" s="6">
        <v>0.12</v>
      </c>
      <c r="K7" s="6"/>
      <c r="L7" s="6">
        <v>0.32</v>
      </c>
      <c r="M7" s="6">
        <v>0.1</v>
      </c>
      <c r="N7" s="6"/>
      <c r="O7" s="6"/>
      <c r="P7" s="23">
        <v>4.83</v>
      </c>
      <c r="Q7" s="7">
        <v>8.69</v>
      </c>
    </row>
    <row r="8" spans="1:17" ht="33" customHeight="1">
      <c r="A8" s="2" t="s">
        <v>42</v>
      </c>
      <c r="B8" s="6"/>
      <c r="C8" s="6">
        <v>83.4</v>
      </c>
      <c r="D8" s="6">
        <v>16.6</v>
      </c>
      <c r="E8" s="6">
        <v>83.4</v>
      </c>
      <c r="F8" s="6"/>
      <c r="G8" s="6">
        <v>1.66</v>
      </c>
      <c r="H8" s="6">
        <v>1.66</v>
      </c>
      <c r="I8" s="6">
        <v>2.08</v>
      </c>
      <c r="J8" s="6">
        <v>2.49</v>
      </c>
      <c r="K8" s="6"/>
      <c r="L8" s="6">
        <v>6.63</v>
      </c>
      <c r="M8" s="6">
        <v>2.08</v>
      </c>
      <c r="N8" s="6"/>
      <c r="O8" s="6"/>
      <c r="P8" s="23">
        <v>100</v>
      </c>
      <c r="Q8" s="7">
        <v>179.9</v>
      </c>
    </row>
    <row r="9" spans="1:17" ht="33" customHeight="1">
      <c r="A9" s="2" t="s">
        <v>44</v>
      </c>
      <c r="B9" s="6">
        <v>7.72</v>
      </c>
      <c r="C9" s="6">
        <v>6.41</v>
      </c>
      <c r="D9" s="6">
        <v>1.31</v>
      </c>
      <c r="E9" s="6">
        <v>6.41</v>
      </c>
      <c r="F9" s="6"/>
      <c r="G9" s="6">
        <v>0.26</v>
      </c>
      <c r="H9" s="6">
        <v>0.11</v>
      </c>
      <c r="I9" s="6">
        <v>0.15</v>
      </c>
      <c r="J9" s="6">
        <v>0.17</v>
      </c>
      <c r="K9" s="6"/>
      <c r="L9" s="6">
        <v>0.52</v>
      </c>
      <c r="M9" s="6">
        <v>0.1</v>
      </c>
      <c r="N9" s="6"/>
      <c r="O9" s="6"/>
      <c r="P9" s="23">
        <v>7.72</v>
      </c>
      <c r="Q9" s="7">
        <v>13.81</v>
      </c>
    </row>
    <row r="10" spans="1:17" ht="33" customHeight="1">
      <c r="A10" s="62" t="s">
        <v>102</v>
      </c>
      <c r="B10" s="63"/>
      <c r="C10" s="63">
        <v>83</v>
      </c>
      <c r="D10" s="63">
        <v>17</v>
      </c>
      <c r="E10" s="63">
        <v>83</v>
      </c>
      <c r="F10" s="63"/>
      <c r="G10" s="63">
        <v>3.38</v>
      </c>
      <c r="H10" s="63">
        <v>1.43</v>
      </c>
      <c r="I10" s="63">
        <v>1.94</v>
      </c>
      <c r="J10" s="63">
        <v>2.2</v>
      </c>
      <c r="K10" s="63"/>
      <c r="L10" s="63">
        <v>6.74</v>
      </c>
      <c r="M10" s="63">
        <v>1.31</v>
      </c>
      <c r="N10" s="63"/>
      <c r="O10" s="63"/>
      <c r="P10" s="64">
        <v>100</v>
      </c>
      <c r="Q10" s="65">
        <v>178.89</v>
      </c>
    </row>
    <row r="11" spans="1:17" ht="33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5"/>
    </row>
    <row r="12" spans="1:17" ht="33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65"/>
    </row>
    <row r="13" spans="1:17" ht="33" customHeight="1" thickBo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4"/>
      <c r="Q13" s="10"/>
    </row>
    <row r="14" spans="1:17" ht="33" customHeight="1">
      <c r="A14" s="66" t="s">
        <v>125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33" customHeight="1" thickBo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 t="s">
        <v>105</v>
      </c>
    </row>
    <row r="16" spans="1:17" ht="33" customHeight="1">
      <c r="A16" s="153" t="s">
        <v>27</v>
      </c>
      <c r="B16" s="150" t="s">
        <v>126</v>
      </c>
      <c r="C16" s="155" t="s">
        <v>28</v>
      </c>
      <c r="D16" s="155"/>
      <c r="E16" s="147" t="s">
        <v>122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9"/>
      <c r="P16" s="150" t="s">
        <v>127</v>
      </c>
      <c r="Q16" s="151" t="s">
        <v>124</v>
      </c>
    </row>
    <row r="17" spans="1:17" ht="33" customHeight="1">
      <c r="A17" s="154"/>
      <c r="B17" s="136"/>
      <c r="C17" s="6" t="s">
        <v>29</v>
      </c>
      <c r="D17" s="6" t="s">
        <v>30</v>
      </c>
      <c r="E17" s="6" t="s">
        <v>31</v>
      </c>
      <c r="F17" s="6" t="s">
        <v>32</v>
      </c>
      <c r="G17" s="6" t="s">
        <v>33</v>
      </c>
      <c r="H17" s="6" t="s">
        <v>34</v>
      </c>
      <c r="I17" s="6" t="s">
        <v>35</v>
      </c>
      <c r="J17" s="6" t="s">
        <v>36</v>
      </c>
      <c r="K17" s="6" t="s">
        <v>37</v>
      </c>
      <c r="L17" s="6" t="s">
        <v>38</v>
      </c>
      <c r="M17" s="6" t="s">
        <v>39</v>
      </c>
      <c r="N17" s="6" t="s">
        <v>40</v>
      </c>
      <c r="O17" s="6" t="s">
        <v>41</v>
      </c>
      <c r="P17" s="136"/>
      <c r="Q17" s="152"/>
    </row>
    <row r="18" spans="1:17" ht="33" customHeight="1">
      <c r="A18" s="2" t="s">
        <v>156</v>
      </c>
      <c r="B18" s="6">
        <v>2.89</v>
      </c>
      <c r="C18" s="6">
        <v>2</v>
      </c>
      <c r="D18" s="6">
        <v>0.89</v>
      </c>
      <c r="E18" s="6">
        <v>2</v>
      </c>
      <c r="F18" s="6"/>
      <c r="G18" s="6">
        <v>0.2</v>
      </c>
      <c r="H18" s="6">
        <v>0.03</v>
      </c>
      <c r="I18" s="6">
        <v>0.08</v>
      </c>
      <c r="J18" s="6">
        <v>0.08</v>
      </c>
      <c r="K18" s="6">
        <v>0.25</v>
      </c>
      <c r="L18" s="6">
        <v>0.25</v>
      </c>
      <c r="M18" s="6"/>
      <c r="N18" s="6"/>
      <c r="O18" s="6"/>
      <c r="P18" s="23">
        <v>2.89</v>
      </c>
      <c r="Q18" s="7">
        <v>5.3</v>
      </c>
    </row>
    <row r="19" spans="1:17" ht="33" customHeight="1">
      <c r="A19" s="2" t="s">
        <v>42</v>
      </c>
      <c r="B19" s="6"/>
      <c r="C19" s="6">
        <v>69.2</v>
      </c>
      <c r="D19" s="6">
        <v>30.8</v>
      </c>
      <c r="E19" s="6">
        <v>69.2</v>
      </c>
      <c r="F19" s="6"/>
      <c r="G19" s="6">
        <v>6.92</v>
      </c>
      <c r="H19" s="6">
        <v>1.04</v>
      </c>
      <c r="I19" s="6">
        <v>2.77</v>
      </c>
      <c r="J19" s="6">
        <v>2.77</v>
      </c>
      <c r="K19" s="6">
        <v>8.65</v>
      </c>
      <c r="L19" s="6">
        <v>8.65</v>
      </c>
      <c r="M19" s="6"/>
      <c r="N19" s="6"/>
      <c r="O19" s="6"/>
      <c r="P19" s="23">
        <v>100</v>
      </c>
      <c r="Q19" s="7">
        <v>183.4</v>
      </c>
    </row>
    <row r="20" spans="1:17" ht="33" customHeight="1">
      <c r="A20" s="2" t="s">
        <v>43</v>
      </c>
      <c r="B20" s="6">
        <v>4.83</v>
      </c>
      <c r="C20" s="6">
        <v>3.8</v>
      </c>
      <c r="D20" s="6">
        <v>1.03</v>
      </c>
      <c r="E20" s="6">
        <v>3.8</v>
      </c>
      <c r="F20" s="6"/>
      <c r="G20" s="6">
        <v>0.1</v>
      </c>
      <c r="H20" s="6">
        <v>0.08</v>
      </c>
      <c r="I20" s="6">
        <v>0.12</v>
      </c>
      <c r="J20" s="6">
        <v>0.12</v>
      </c>
      <c r="K20" s="6">
        <v>0.27</v>
      </c>
      <c r="L20" s="6">
        <v>0.34</v>
      </c>
      <c r="M20" s="6"/>
      <c r="N20" s="6"/>
      <c r="O20" s="6"/>
      <c r="P20" s="23">
        <v>4.83</v>
      </c>
      <c r="Q20" s="7">
        <v>8.72</v>
      </c>
    </row>
    <row r="21" spans="1:17" ht="33" customHeight="1">
      <c r="A21" s="2" t="s">
        <v>42</v>
      </c>
      <c r="B21" s="6"/>
      <c r="C21" s="6">
        <v>78.7</v>
      </c>
      <c r="D21" s="6">
        <v>21.3</v>
      </c>
      <c r="E21" s="6">
        <v>78.7</v>
      </c>
      <c r="F21" s="6"/>
      <c r="G21" s="6">
        <v>2.07</v>
      </c>
      <c r="H21" s="6">
        <v>1.65</v>
      </c>
      <c r="I21" s="6">
        <v>2.48</v>
      </c>
      <c r="J21" s="6">
        <v>2.48</v>
      </c>
      <c r="K21" s="6">
        <v>6.58</v>
      </c>
      <c r="L21" s="6">
        <v>7.04</v>
      </c>
      <c r="M21" s="6"/>
      <c r="N21" s="6"/>
      <c r="O21" s="6"/>
      <c r="P21" s="23">
        <v>100</v>
      </c>
      <c r="Q21" s="7">
        <v>180.5</v>
      </c>
    </row>
    <row r="22" spans="1:17" ht="33" customHeight="1">
      <c r="A22" s="2" t="s">
        <v>44</v>
      </c>
      <c r="B22" s="6">
        <v>7.72</v>
      </c>
      <c r="C22" s="6">
        <v>5.8</v>
      </c>
      <c r="D22" s="6">
        <v>1.92</v>
      </c>
      <c r="E22" s="6">
        <v>5.8</v>
      </c>
      <c r="F22" s="6"/>
      <c r="G22" s="6">
        <v>0.3</v>
      </c>
      <c r="H22" s="6">
        <v>0.11</v>
      </c>
      <c r="I22" s="6">
        <v>0.2</v>
      </c>
      <c r="J22" s="6">
        <v>0.2</v>
      </c>
      <c r="K22" s="6">
        <v>0.52</v>
      </c>
      <c r="L22" s="6">
        <v>0.59</v>
      </c>
      <c r="M22" s="6"/>
      <c r="N22" s="6"/>
      <c r="O22" s="6"/>
      <c r="P22" s="23">
        <v>7.72</v>
      </c>
      <c r="Q22" s="7">
        <v>14.02</v>
      </c>
    </row>
    <row r="23" spans="1:17" ht="33" customHeight="1">
      <c r="A23" s="2" t="s">
        <v>102</v>
      </c>
      <c r="B23" s="6"/>
      <c r="C23" s="6">
        <v>75.1</v>
      </c>
      <c r="D23" s="6">
        <v>24.9</v>
      </c>
      <c r="E23" s="6">
        <v>75.1</v>
      </c>
      <c r="F23" s="6"/>
      <c r="G23" s="6">
        <v>3.9</v>
      </c>
      <c r="H23" s="6">
        <v>1.42</v>
      </c>
      <c r="I23" s="6">
        <v>2.59</v>
      </c>
      <c r="J23" s="6">
        <v>2.59</v>
      </c>
      <c r="K23" s="6">
        <v>6.75</v>
      </c>
      <c r="L23" s="6">
        <v>7.65</v>
      </c>
      <c r="M23" s="6"/>
      <c r="N23" s="6"/>
      <c r="O23" s="6"/>
      <c r="P23" s="6">
        <v>100</v>
      </c>
      <c r="Q23" s="7">
        <v>181.6</v>
      </c>
    </row>
    <row r="24" spans="1:17" ht="33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5"/>
    </row>
    <row r="25" spans="1:17" ht="23.2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5"/>
    </row>
    <row r="26" spans="1:17" ht="35.25" customHeight="1" thickBo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1:17" ht="35.2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s="77" customFormat="1" ht="36" customHeight="1">
      <c r="A28" s="129" t="s">
        <v>128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ht="28.5" customHeight="1" thickBo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 t="s">
        <v>106</v>
      </c>
    </row>
    <row r="30" spans="1:17" ht="33" customHeight="1">
      <c r="A30" s="153" t="s">
        <v>27</v>
      </c>
      <c r="B30" s="150" t="s">
        <v>129</v>
      </c>
      <c r="C30" s="155" t="s">
        <v>28</v>
      </c>
      <c r="D30" s="155"/>
      <c r="E30" s="147" t="s">
        <v>122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9"/>
      <c r="P30" s="150" t="s">
        <v>127</v>
      </c>
      <c r="Q30" s="151" t="s">
        <v>124</v>
      </c>
    </row>
    <row r="31" spans="1:17" ht="33" customHeight="1">
      <c r="A31" s="154"/>
      <c r="B31" s="136"/>
      <c r="C31" s="6" t="s">
        <v>29</v>
      </c>
      <c r="D31" s="6" t="s">
        <v>30</v>
      </c>
      <c r="E31" s="6" t="s">
        <v>31</v>
      </c>
      <c r="F31" s="6" t="s">
        <v>32</v>
      </c>
      <c r="G31" s="6" t="s">
        <v>33</v>
      </c>
      <c r="H31" s="6" t="s">
        <v>34</v>
      </c>
      <c r="I31" s="6" t="s">
        <v>35</v>
      </c>
      <c r="J31" s="6" t="s">
        <v>36</v>
      </c>
      <c r="K31" s="6" t="s">
        <v>37</v>
      </c>
      <c r="L31" s="6" t="s">
        <v>38</v>
      </c>
      <c r="M31" s="6" t="s">
        <v>39</v>
      </c>
      <c r="N31" s="6" t="s">
        <v>40</v>
      </c>
      <c r="O31" s="6" t="s">
        <v>41</v>
      </c>
      <c r="P31" s="136"/>
      <c r="Q31" s="152"/>
    </row>
    <row r="32" spans="1:17" ht="33" customHeight="1">
      <c r="A32" s="2" t="s">
        <v>157</v>
      </c>
      <c r="B32" s="6">
        <v>2.89</v>
      </c>
      <c r="C32" s="6">
        <v>1.7</v>
      </c>
      <c r="D32" s="6">
        <v>1.19</v>
      </c>
      <c r="E32" s="6">
        <v>1.7</v>
      </c>
      <c r="F32" s="6"/>
      <c r="G32" s="6">
        <v>0.2</v>
      </c>
      <c r="H32" s="6">
        <v>0.03</v>
      </c>
      <c r="I32" s="6">
        <v>0.1</v>
      </c>
      <c r="J32" s="6">
        <v>0.1</v>
      </c>
      <c r="K32" s="6">
        <v>0.3</v>
      </c>
      <c r="L32" s="6">
        <v>0.3</v>
      </c>
      <c r="M32" s="6"/>
      <c r="N32" s="6"/>
      <c r="O32" s="6">
        <v>0.16</v>
      </c>
      <c r="P32" s="23">
        <v>2.89</v>
      </c>
      <c r="Q32" s="7">
        <v>5.01</v>
      </c>
    </row>
    <row r="33" spans="1:17" ht="33" customHeight="1">
      <c r="A33" s="2" t="s">
        <v>42</v>
      </c>
      <c r="B33" s="6"/>
      <c r="C33" s="6">
        <v>58.8</v>
      </c>
      <c r="D33" s="6">
        <v>41.2</v>
      </c>
      <c r="E33" s="6">
        <v>58.8</v>
      </c>
      <c r="F33" s="6"/>
      <c r="G33" s="6">
        <v>6.92</v>
      </c>
      <c r="H33" s="6">
        <v>1.04</v>
      </c>
      <c r="I33" s="6">
        <v>3.47</v>
      </c>
      <c r="J33" s="6">
        <v>3.47</v>
      </c>
      <c r="K33" s="6">
        <v>10.38</v>
      </c>
      <c r="L33" s="6">
        <v>10.38</v>
      </c>
      <c r="M33" s="6"/>
      <c r="N33" s="6"/>
      <c r="O33" s="6">
        <v>5.54</v>
      </c>
      <c r="P33" s="23">
        <v>100</v>
      </c>
      <c r="Q33" s="7">
        <v>173.4</v>
      </c>
    </row>
    <row r="34" spans="1:17" ht="33" customHeight="1">
      <c r="A34" s="2" t="s">
        <v>43</v>
      </c>
      <c r="B34" s="6">
        <v>4.83</v>
      </c>
      <c r="C34" s="6">
        <v>3.5</v>
      </c>
      <c r="D34" s="6">
        <v>1.33</v>
      </c>
      <c r="E34" s="6">
        <v>3.5</v>
      </c>
      <c r="F34" s="6"/>
      <c r="G34" s="6">
        <v>0.15</v>
      </c>
      <c r="H34" s="6">
        <v>0.08</v>
      </c>
      <c r="I34" s="6">
        <v>0.15</v>
      </c>
      <c r="J34" s="6">
        <v>0.16</v>
      </c>
      <c r="K34" s="6">
        <v>0.35</v>
      </c>
      <c r="L34" s="6">
        <v>0.35</v>
      </c>
      <c r="M34" s="6"/>
      <c r="N34" s="6"/>
      <c r="O34" s="6">
        <v>0.09</v>
      </c>
      <c r="P34" s="23">
        <v>4.83</v>
      </c>
      <c r="Q34" s="7">
        <v>8.77</v>
      </c>
    </row>
    <row r="35" spans="1:17" ht="33" customHeight="1">
      <c r="A35" s="2" t="s">
        <v>42</v>
      </c>
      <c r="B35" s="6"/>
      <c r="C35" s="6">
        <v>72.5</v>
      </c>
      <c r="D35" s="6">
        <v>27.5</v>
      </c>
      <c r="E35" s="6">
        <v>72.5</v>
      </c>
      <c r="F35" s="6"/>
      <c r="G35" s="6">
        <v>3.11</v>
      </c>
      <c r="H35" s="6">
        <v>1.65</v>
      </c>
      <c r="I35" s="6">
        <v>3.1</v>
      </c>
      <c r="J35" s="6">
        <v>3.3</v>
      </c>
      <c r="K35" s="6">
        <v>7.25</v>
      </c>
      <c r="L35" s="6">
        <v>7.25</v>
      </c>
      <c r="M35" s="6"/>
      <c r="N35" s="6"/>
      <c r="O35" s="6">
        <v>1.85</v>
      </c>
      <c r="P35" s="23">
        <v>100</v>
      </c>
      <c r="Q35" s="7">
        <v>181.6</v>
      </c>
    </row>
    <row r="36" spans="1:17" ht="33" customHeight="1">
      <c r="A36" s="2" t="s">
        <v>44</v>
      </c>
      <c r="B36" s="6">
        <v>7.72</v>
      </c>
      <c r="C36" s="6">
        <v>5.2</v>
      </c>
      <c r="D36" s="6">
        <v>2.52</v>
      </c>
      <c r="E36" s="6">
        <v>5.2</v>
      </c>
      <c r="F36" s="6"/>
      <c r="G36" s="6">
        <v>0.35</v>
      </c>
      <c r="H36" s="6">
        <v>0.11</v>
      </c>
      <c r="I36" s="6">
        <v>0.25</v>
      </c>
      <c r="J36" s="6">
        <v>0.26</v>
      </c>
      <c r="K36" s="6">
        <v>0.65</v>
      </c>
      <c r="L36" s="6">
        <v>0.65</v>
      </c>
      <c r="M36" s="6"/>
      <c r="N36" s="6"/>
      <c r="O36" s="6">
        <v>0.25</v>
      </c>
      <c r="P36" s="23">
        <v>7.72</v>
      </c>
      <c r="Q36" s="7">
        <v>13.78</v>
      </c>
    </row>
    <row r="37" spans="1:17" ht="33" customHeight="1">
      <c r="A37" s="62" t="s">
        <v>45</v>
      </c>
      <c r="B37" s="63"/>
      <c r="C37" s="63">
        <v>67.36</v>
      </c>
      <c r="D37" s="63">
        <v>32.64</v>
      </c>
      <c r="E37" s="63">
        <v>67.36</v>
      </c>
      <c r="F37" s="63"/>
      <c r="G37" s="63">
        <v>4.53</v>
      </c>
      <c r="H37" s="63">
        <v>1.42</v>
      </c>
      <c r="I37" s="63">
        <v>3.24</v>
      </c>
      <c r="J37" s="63">
        <v>3.37</v>
      </c>
      <c r="K37" s="63">
        <v>8.42</v>
      </c>
      <c r="L37" s="63">
        <v>8.42</v>
      </c>
      <c r="M37" s="63"/>
      <c r="N37" s="63"/>
      <c r="O37" s="63">
        <v>3.24</v>
      </c>
      <c r="P37" s="64">
        <v>100</v>
      </c>
      <c r="Q37" s="65">
        <v>178.5</v>
      </c>
    </row>
    <row r="38" spans="1:17" ht="33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4"/>
      <c r="Q38" s="65"/>
    </row>
    <row r="39" spans="1:17" ht="33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65"/>
    </row>
    <row r="40" spans="1:17" ht="33" customHeight="1" thickBo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4"/>
      <c r="Q40" s="10"/>
    </row>
    <row r="41" ht="33" customHeight="1"/>
  </sheetData>
  <mergeCells count="19">
    <mergeCell ref="Q3:Q4"/>
    <mergeCell ref="A28:Q28"/>
    <mergeCell ref="P16:P17"/>
    <mergeCell ref="Q16:Q17"/>
    <mergeCell ref="C16:D16"/>
    <mergeCell ref="E3:O3"/>
    <mergeCell ref="P3:P4"/>
    <mergeCell ref="A3:A4"/>
    <mergeCell ref="B3:B4"/>
    <mergeCell ref="C3:D3"/>
    <mergeCell ref="A16:A17"/>
    <mergeCell ref="A30:A31"/>
    <mergeCell ref="B30:B31"/>
    <mergeCell ref="C30:D30"/>
    <mergeCell ref="E30:O30"/>
    <mergeCell ref="P30:P31"/>
    <mergeCell ref="Q30:Q31"/>
    <mergeCell ref="B16:B17"/>
    <mergeCell ref="E16:O1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2" manualBreakCount="2">
    <brk id="13" max="255" man="1"/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2">
      <selection activeCell="D38" sqref="D38"/>
    </sheetView>
  </sheetViews>
  <sheetFormatPr defaultColWidth="9.00390625" defaultRowHeight="18" customHeight="1"/>
  <cols>
    <col min="1" max="1" width="9.125" style="29" customWidth="1"/>
    <col min="2" max="2" width="9.125" style="29" hidden="1" customWidth="1"/>
    <col min="3" max="8" width="9.125" style="29" customWidth="1"/>
    <col min="9" max="16384" width="8.625" style="29" customWidth="1"/>
  </cols>
  <sheetData>
    <row r="1" spans="1:8" s="78" customFormat="1" ht="27" customHeight="1">
      <c r="A1" s="129" t="s">
        <v>130</v>
      </c>
      <c r="B1" s="156"/>
      <c r="C1" s="156"/>
      <c r="D1" s="156"/>
      <c r="E1" s="156"/>
      <c r="F1" s="156"/>
      <c r="G1" s="156"/>
      <c r="H1" s="156"/>
    </row>
    <row r="2" spans="1:8" s="85" customFormat="1" ht="19.5" customHeight="1" thickBot="1">
      <c r="A2" s="157" t="s">
        <v>113</v>
      </c>
      <c r="B2" s="158"/>
      <c r="C2" s="158"/>
      <c r="D2" s="158"/>
      <c r="E2" s="158"/>
      <c r="F2" s="158"/>
      <c r="G2" s="158"/>
      <c r="H2" s="158"/>
    </row>
    <row r="3" spans="1:8" ht="18" customHeight="1">
      <c r="A3" s="159" t="s">
        <v>16</v>
      </c>
      <c r="B3" s="150" t="s">
        <v>158</v>
      </c>
      <c r="C3" s="164" t="s">
        <v>110</v>
      </c>
      <c r="D3" s="165"/>
      <c r="E3" s="161" t="s">
        <v>111</v>
      </c>
      <c r="F3" s="162"/>
      <c r="G3" s="161" t="s">
        <v>112</v>
      </c>
      <c r="H3" s="163"/>
    </row>
    <row r="4" spans="1:8" ht="39" customHeight="1">
      <c r="A4" s="160"/>
      <c r="B4" s="136"/>
      <c r="C4" s="105" t="s">
        <v>159</v>
      </c>
      <c r="D4" s="41" t="s">
        <v>162</v>
      </c>
      <c r="E4" s="41" t="s">
        <v>160</v>
      </c>
      <c r="F4" s="41" t="s">
        <v>162</v>
      </c>
      <c r="G4" s="106" t="s">
        <v>161</v>
      </c>
      <c r="H4" s="71" t="s">
        <v>162</v>
      </c>
    </row>
    <row r="5" spans="1:8" ht="18" customHeight="1">
      <c r="A5" s="2">
        <v>1968</v>
      </c>
      <c r="B5" s="6">
        <v>7.72</v>
      </c>
      <c r="C5" s="6">
        <v>358</v>
      </c>
      <c r="D5" s="4">
        <f>B5*C5</f>
        <v>2763.7599999999998</v>
      </c>
      <c r="E5" s="6">
        <v>353</v>
      </c>
      <c r="F5" s="4">
        <f>B5*E5</f>
        <v>2725.16</v>
      </c>
      <c r="G5" s="23">
        <v>333</v>
      </c>
      <c r="H5" s="7">
        <f>B5*G5</f>
        <v>2570.7599999999998</v>
      </c>
    </row>
    <row r="6" spans="1:8" ht="18" customHeight="1">
      <c r="A6" s="2">
        <v>1969</v>
      </c>
      <c r="B6" s="6">
        <v>7.72</v>
      </c>
      <c r="C6" s="6">
        <v>387</v>
      </c>
      <c r="D6" s="4">
        <f>B6*C6</f>
        <v>2987.64</v>
      </c>
      <c r="E6" s="6">
        <v>374</v>
      </c>
      <c r="F6" s="4">
        <f aca="true" t="shared" si="0" ref="F6:F37">B6*E6</f>
        <v>2887.2799999999997</v>
      </c>
      <c r="G6" s="23">
        <v>335</v>
      </c>
      <c r="H6" s="7">
        <f aca="true" t="shared" si="1" ref="H6:H37">B6*G6</f>
        <v>2586.2</v>
      </c>
    </row>
    <row r="7" spans="1:8" ht="18" customHeight="1">
      <c r="A7" s="2">
        <v>1970</v>
      </c>
      <c r="B7" s="6">
        <v>7.72</v>
      </c>
      <c r="C7" s="6">
        <v>357</v>
      </c>
      <c r="D7" s="4">
        <f aca="true" t="shared" si="2" ref="D7:D37">B7*C7</f>
        <v>2756.04</v>
      </c>
      <c r="E7" s="6">
        <v>356</v>
      </c>
      <c r="F7" s="4">
        <f t="shared" si="0"/>
        <v>2748.3199999999997</v>
      </c>
      <c r="G7" s="23">
        <v>314</v>
      </c>
      <c r="H7" s="7">
        <f t="shared" si="1"/>
        <v>2424.08</v>
      </c>
    </row>
    <row r="8" spans="1:8" ht="18" customHeight="1">
      <c r="A8" s="2">
        <v>1971</v>
      </c>
      <c r="B8" s="6">
        <v>7.72</v>
      </c>
      <c r="C8" s="6">
        <v>374</v>
      </c>
      <c r="D8" s="4">
        <f t="shared" si="2"/>
        <v>2887.2799999999997</v>
      </c>
      <c r="E8" s="6">
        <v>375</v>
      </c>
      <c r="F8" s="4">
        <f t="shared" si="0"/>
        <v>2895</v>
      </c>
      <c r="G8" s="23">
        <v>355</v>
      </c>
      <c r="H8" s="7">
        <f t="shared" si="1"/>
        <v>2740.6</v>
      </c>
    </row>
    <row r="9" spans="1:8" ht="18" customHeight="1">
      <c r="A9" s="2">
        <v>1972</v>
      </c>
      <c r="B9" s="6">
        <v>7.72</v>
      </c>
      <c r="C9" s="6">
        <v>410</v>
      </c>
      <c r="D9" s="4">
        <f t="shared" si="2"/>
        <v>3165.2</v>
      </c>
      <c r="E9" s="6">
        <v>411</v>
      </c>
      <c r="F9" s="4">
        <f t="shared" si="0"/>
        <v>3172.92</v>
      </c>
      <c r="G9" s="23">
        <v>391</v>
      </c>
      <c r="H9" s="7">
        <f t="shared" si="1"/>
        <v>3018.52</v>
      </c>
    </row>
    <row r="10" spans="1:8" ht="18" customHeight="1">
      <c r="A10" s="2">
        <v>1973</v>
      </c>
      <c r="B10" s="6">
        <v>7.72</v>
      </c>
      <c r="C10" s="6">
        <v>269</v>
      </c>
      <c r="D10" s="4">
        <f t="shared" si="2"/>
        <v>2076.68</v>
      </c>
      <c r="E10" s="6">
        <v>261</v>
      </c>
      <c r="F10" s="4">
        <f t="shared" si="0"/>
        <v>2014.9199999999998</v>
      </c>
      <c r="G10" s="23">
        <v>226</v>
      </c>
      <c r="H10" s="7">
        <f t="shared" si="1"/>
        <v>1744.72</v>
      </c>
    </row>
    <row r="11" spans="1:8" ht="18" customHeight="1">
      <c r="A11" s="2">
        <v>1974</v>
      </c>
      <c r="B11" s="6">
        <v>7.72</v>
      </c>
      <c r="C11" s="6">
        <v>376</v>
      </c>
      <c r="D11" s="4">
        <f t="shared" si="2"/>
        <v>2902.72</v>
      </c>
      <c r="E11" s="6">
        <v>383</v>
      </c>
      <c r="F11" s="4">
        <f t="shared" si="0"/>
        <v>2956.7599999999998</v>
      </c>
      <c r="G11" s="23">
        <v>359</v>
      </c>
      <c r="H11" s="7">
        <f t="shared" si="1"/>
        <v>2771.48</v>
      </c>
    </row>
    <row r="12" spans="1:8" ht="18" customHeight="1">
      <c r="A12" s="2">
        <v>1975</v>
      </c>
      <c r="B12" s="6">
        <v>7.72</v>
      </c>
      <c r="C12" s="6">
        <v>305</v>
      </c>
      <c r="D12" s="4">
        <f t="shared" si="2"/>
        <v>2354.6</v>
      </c>
      <c r="E12" s="6">
        <v>287</v>
      </c>
      <c r="F12" s="4">
        <f t="shared" si="0"/>
        <v>2215.64</v>
      </c>
      <c r="G12" s="23">
        <v>238</v>
      </c>
      <c r="H12" s="7">
        <f t="shared" si="1"/>
        <v>1837.36</v>
      </c>
    </row>
    <row r="13" spans="1:8" ht="18" customHeight="1">
      <c r="A13" s="2">
        <v>1976</v>
      </c>
      <c r="B13" s="6">
        <v>7.72</v>
      </c>
      <c r="C13" s="6">
        <v>332</v>
      </c>
      <c r="D13" s="4">
        <f t="shared" si="2"/>
        <v>2563.04</v>
      </c>
      <c r="E13" s="6">
        <v>326</v>
      </c>
      <c r="F13" s="4">
        <f t="shared" si="0"/>
        <v>2516.72</v>
      </c>
      <c r="G13" s="23">
        <v>288</v>
      </c>
      <c r="H13" s="7">
        <f t="shared" si="1"/>
        <v>2223.36</v>
      </c>
    </row>
    <row r="14" spans="1:8" ht="18" customHeight="1">
      <c r="A14" s="2">
        <v>1977</v>
      </c>
      <c r="B14" s="6">
        <v>7.72</v>
      </c>
      <c r="C14" s="6">
        <v>331</v>
      </c>
      <c r="D14" s="4">
        <f t="shared" si="2"/>
        <v>2555.3199999999997</v>
      </c>
      <c r="E14" s="6">
        <v>316</v>
      </c>
      <c r="F14" s="4">
        <f t="shared" si="0"/>
        <v>2439.52</v>
      </c>
      <c r="G14" s="23">
        <v>253</v>
      </c>
      <c r="H14" s="7">
        <f t="shared" si="1"/>
        <v>1953.1599999999999</v>
      </c>
    </row>
    <row r="15" spans="1:8" ht="18" customHeight="1">
      <c r="A15" s="2">
        <v>1978</v>
      </c>
      <c r="B15" s="6">
        <v>7.72</v>
      </c>
      <c r="C15" s="6">
        <v>429</v>
      </c>
      <c r="D15" s="4">
        <f t="shared" si="2"/>
        <v>3311.88</v>
      </c>
      <c r="E15" s="6">
        <v>426</v>
      </c>
      <c r="F15" s="4">
        <f t="shared" si="0"/>
        <v>3288.72</v>
      </c>
      <c r="G15" s="23">
        <v>396</v>
      </c>
      <c r="H15" s="7">
        <f t="shared" si="1"/>
        <v>3057.12</v>
      </c>
    </row>
    <row r="16" spans="1:8" ht="18" customHeight="1">
      <c r="A16" s="2">
        <v>1979</v>
      </c>
      <c r="B16" s="6">
        <v>7.72</v>
      </c>
      <c r="C16" s="6">
        <v>391</v>
      </c>
      <c r="D16" s="4">
        <f t="shared" si="2"/>
        <v>3018.52</v>
      </c>
      <c r="E16" s="6">
        <v>387</v>
      </c>
      <c r="F16" s="4">
        <f t="shared" si="0"/>
        <v>2987.64</v>
      </c>
      <c r="G16" s="23">
        <v>346</v>
      </c>
      <c r="H16" s="7">
        <f t="shared" si="1"/>
        <v>2671.12</v>
      </c>
    </row>
    <row r="17" spans="1:8" ht="18" customHeight="1">
      <c r="A17" s="2">
        <v>1980</v>
      </c>
      <c r="B17" s="6">
        <v>7.72</v>
      </c>
      <c r="C17" s="6">
        <v>302</v>
      </c>
      <c r="D17" s="4">
        <f t="shared" si="2"/>
        <v>2331.44</v>
      </c>
      <c r="E17" s="6">
        <v>284</v>
      </c>
      <c r="F17" s="4">
        <f t="shared" si="0"/>
        <v>2192.48</v>
      </c>
      <c r="G17" s="23">
        <v>240</v>
      </c>
      <c r="H17" s="7">
        <f t="shared" si="1"/>
        <v>1852.8</v>
      </c>
    </row>
    <row r="18" spans="1:8" ht="18" customHeight="1">
      <c r="A18" s="2">
        <v>1981</v>
      </c>
      <c r="B18" s="6">
        <v>7.72</v>
      </c>
      <c r="C18" s="6">
        <v>465</v>
      </c>
      <c r="D18" s="4">
        <f t="shared" si="2"/>
        <v>3589.7999999999997</v>
      </c>
      <c r="E18" s="89">
        <v>469</v>
      </c>
      <c r="F18" s="4">
        <f t="shared" si="0"/>
        <v>3620.68</v>
      </c>
      <c r="G18" s="23">
        <v>392</v>
      </c>
      <c r="H18" s="7">
        <f t="shared" si="1"/>
        <v>3026.24</v>
      </c>
    </row>
    <row r="19" spans="1:8" ht="18" customHeight="1">
      <c r="A19" s="2">
        <v>1982</v>
      </c>
      <c r="B19" s="6">
        <v>7.72</v>
      </c>
      <c r="C19" s="6">
        <v>288</v>
      </c>
      <c r="D19" s="4">
        <f t="shared" si="2"/>
        <v>2223.36</v>
      </c>
      <c r="E19" s="6">
        <v>275</v>
      </c>
      <c r="F19" s="4">
        <f t="shared" si="0"/>
        <v>2123</v>
      </c>
      <c r="G19" s="23">
        <v>202</v>
      </c>
      <c r="H19" s="7">
        <f t="shared" si="1"/>
        <v>1559.44</v>
      </c>
    </row>
    <row r="20" spans="1:8" ht="18" customHeight="1">
      <c r="A20" s="2">
        <v>1983</v>
      </c>
      <c r="B20" s="6">
        <v>7.72</v>
      </c>
      <c r="C20" s="6">
        <v>329</v>
      </c>
      <c r="D20" s="4">
        <f t="shared" si="2"/>
        <v>2539.88</v>
      </c>
      <c r="E20" s="6">
        <v>325</v>
      </c>
      <c r="F20" s="4">
        <f t="shared" si="0"/>
        <v>2509</v>
      </c>
      <c r="G20" s="23">
        <v>268</v>
      </c>
      <c r="H20" s="7">
        <f t="shared" si="1"/>
        <v>2068.96</v>
      </c>
    </row>
    <row r="21" spans="1:8" ht="18" customHeight="1">
      <c r="A21" s="2">
        <v>1984</v>
      </c>
      <c r="B21" s="6">
        <v>7.72</v>
      </c>
      <c r="C21" s="6">
        <v>441</v>
      </c>
      <c r="D21" s="4">
        <f t="shared" si="2"/>
        <v>3404.52</v>
      </c>
      <c r="E21" s="6">
        <v>432</v>
      </c>
      <c r="F21" s="4">
        <f t="shared" si="0"/>
        <v>3335.04</v>
      </c>
      <c r="G21" s="23">
        <v>374</v>
      </c>
      <c r="H21" s="7">
        <f t="shared" si="1"/>
        <v>2887.2799999999997</v>
      </c>
    </row>
    <row r="22" spans="1:8" ht="18" customHeight="1">
      <c r="A22" s="2">
        <v>1985</v>
      </c>
      <c r="B22" s="6">
        <v>7.72</v>
      </c>
      <c r="C22" s="6">
        <v>354</v>
      </c>
      <c r="D22" s="4">
        <f t="shared" si="2"/>
        <v>2732.88</v>
      </c>
      <c r="E22" s="6">
        <v>340</v>
      </c>
      <c r="F22" s="4">
        <f t="shared" si="0"/>
        <v>2624.7999999999997</v>
      </c>
      <c r="G22" s="23">
        <v>267</v>
      </c>
      <c r="H22" s="7">
        <f t="shared" si="1"/>
        <v>2061.24</v>
      </c>
    </row>
    <row r="23" spans="1:8" ht="18" customHeight="1">
      <c r="A23" s="2">
        <v>1986</v>
      </c>
      <c r="B23" s="6">
        <v>7.72</v>
      </c>
      <c r="C23" s="6">
        <v>411</v>
      </c>
      <c r="D23" s="4">
        <f t="shared" si="2"/>
        <v>3172.92</v>
      </c>
      <c r="E23" s="6">
        <v>398</v>
      </c>
      <c r="F23" s="4">
        <f t="shared" si="0"/>
        <v>3072.56</v>
      </c>
      <c r="G23" s="23">
        <v>347</v>
      </c>
      <c r="H23" s="7">
        <f t="shared" si="1"/>
        <v>2678.8399999999997</v>
      </c>
    </row>
    <row r="24" spans="1:8" ht="18" customHeight="1">
      <c r="A24" s="2">
        <v>1987</v>
      </c>
      <c r="B24" s="6">
        <v>7.72</v>
      </c>
      <c r="C24" s="6">
        <v>278</v>
      </c>
      <c r="D24" s="4">
        <f t="shared" si="2"/>
        <v>2146.16</v>
      </c>
      <c r="E24" s="6">
        <v>264</v>
      </c>
      <c r="F24" s="4">
        <f t="shared" si="0"/>
        <v>2038.08</v>
      </c>
      <c r="G24" s="23">
        <v>227</v>
      </c>
      <c r="H24" s="7">
        <f t="shared" si="1"/>
        <v>1752.44</v>
      </c>
    </row>
    <row r="25" spans="1:8" ht="18" customHeight="1">
      <c r="A25" s="2">
        <v>1988</v>
      </c>
      <c r="B25" s="6">
        <v>7.72</v>
      </c>
      <c r="C25" s="6">
        <v>362</v>
      </c>
      <c r="D25" s="4">
        <f t="shared" si="2"/>
        <v>2794.64</v>
      </c>
      <c r="E25" s="6">
        <v>369</v>
      </c>
      <c r="F25" s="4">
        <f t="shared" si="0"/>
        <v>2848.68</v>
      </c>
      <c r="G25" s="23">
        <v>323</v>
      </c>
      <c r="H25" s="7">
        <f t="shared" si="1"/>
        <v>2493.56</v>
      </c>
    </row>
    <row r="26" spans="1:8" ht="18" customHeight="1">
      <c r="A26" s="2">
        <v>1989</v>
      </c>
      <c r="B26" s="6">
        <v>7.72</v>
      </c>
      <c r="C26" s="6">
        <v>241</v>
      </c>
      <c r="D26" s="4">
        <f t="shared" si="2"/>
        <v>1860.52</v>
      </c>
      <c r="E26" s="6">
        <v>233</v>
      </c>
      <c r="F26" s="4">
        <f t="shared" si="0"/>
        <v>1798.76</v>
      </c>
      <c r="G26" s="23">
        <v>202</v>
      </c>
      <c r="H26" s="7">
        <f t="shared" si="1"/>
        <v>1559.44</v>
      </c>
    </row>
    <row r="27" spans="1:8" ht="18" customHeight="1">
      <c r="A27" s="2">
        <v>1990</v>
      </c>
      <c r="B27" s="6">
        <v>7.72</v>
      </c>
      <c r="C27" s="6">
        <v>372</v>
      </c>
      <c r="D27" s="4">
        <f t="shared" si="2"/>
        <v>2871.8399999999997</v>
      </c>
      <c r="E27" s="6">
        <v>355</v>
      </c>
      <c r="F27" s="4">
        <f t="shared" si="0"/>
        <v>2740.6</v>
      </c>
      <c r="G27" s="23">
        <v>324</v>
      </c>
      <c r="H27" s="7">
        <f t="shared" si="1"/>
        <v>2501.2799999999997</v>
      </c>
    </row>
    <row r="28" spans="1:8" ht="18" customHeight="1">
      <c r="A28" s="2">
        <v>1991</v>
      </c>
      <c r="B28" s="6">
        <v>7.72</v>
      </c>
      <c r="C28" s="6">
        <v>352</v>
      </c>
      <c r="D28" s="4">
        <f t="shared" si="2"/>
        <v>2717.44</v>
      </c>
      <c r="E28" s="6">
        <v>345</v>
      </c>
      <c r="F28" s="4">
        <f t="shared" si="0"/>
        <v>2663.4</v>
      </c>
      <c r="G28" s="23">
        <v>288</v>
      </c>
      <c r="H28" s="7">
        <f t="shared" si="1"/>
        <v>2223.36</v>
      </c>
    </row>
    <row r="29" spans="1:8" ht="18" customHeight="1">
      <c r="A29" s="2">
        <v>1992</v>
      </c>
      <c r="B29" s="6">
        <v>7.72</v>
      </c>
      <c r="C29" s="6">
        <v>293</v>
      </c>
      <c r="D29" s="4">
        <f t="shared" si="2"/>
        <v>2261.96</v>
      </c>
      <c r="E29" s="6">
        <v>285</v>
      </c>
      <c r="F29" s="4">
        <f t="shared" si="0"/>
        <v>2200.2</v>
      </c>
      <c r="G29" s="23">
        <v>250</v>
      </c>
      <c r="H29" s="7">
        <f t="shared" si="1"/>
        <v>1930</v>
      </c>
    </row>
    <row r="30" spans="1:8" ht="18" customHeight="1">
      <c r="A30" s="2">
        <v>1993</v>
      </c>
      <c r="B30" s="6">
        <v>7.72</v>
      </c>
      <c r="C30" s="6">
        <v>216</v>
      </c>
      <c r="D30" s="4">
        <f t="shared" si="2"/>
        <v>1667.52</v>
      </c>
      <c r="E30" s="6">
        <v>195</v>
      </c>
      <c r="F30" s="4">
        <f t="shared" si="0"/>
        <v>1505.3999999999999</v>
      </c>
      <c r="G30" s="23">
        <v>139</v>
      </c>
      <c r="H30" s="7">
        <f t="shared" si="1"/>
        <v>1073.08</v>
      </c>
    </row>
    <row r="31" spans="1:8" ht="18" customHeight="1">
      <c r="A31" s="2">
        <v>1994</v>
      </c>
      <c r="B31" s="6">
        <v>7.72</v>
      </c>
      <c r="C31" s="6">
        <v>345</v>
      </c>
      <c r="D31" s="4">
        <f t="shared" si="2"/>
        <v>2663.4</v>
      </c>
      <c r="E31" s="6">
        <v>327</v>
      </c>
      <c r="F31" s="4">
        <f t="shared" si="0"/>
        <v>2524.44</v>
      </c>
      <c r="G31" s="23">
        <v>270</v>
      </c>
      <c r="H31" s="7">
        <f t="shared" si="1"/>
        <v>2084.4</v>
      </c>
    </row>
    <row r="32" spans="1:8" ht="18" customHeight="1">
      <c r="A32" s="2">
        <v>1995</v>
      </c>
      <c r="B32" s="6">
        <v>7.72</v>
      </c>
      <c r="C32" s="6">
        <v>339</v>
      </c>
      <c r="D32" s="4">
        <f t="shared" si="2"/>
        <v>2617.08</v>
      </c>
      <c r="E32" s="6">
        <v>330</v>
      </c>
      <c r="F32" s="4">
        <f t="shared" si="0"/>
        <v>2547.6</v>
      </c>
      <c r="G32" s="23">
        <v>300</v>
      </c>
      <c r="H32" s="7">
        <f t="shared" si="1"/>
        <v>2316</v>
      </c>
    </row>
    <row r="33" spans="1:8" ht="18" customHeight="1">
      <c r="A33" s="2">
        <v>1996</v>
      </c>
      <c r="B33" s="6">
        <v>7.72</v>
      </c>
      <c r="C33" s="6">
        <v>253</v>
      </c>
      <c r="D33" s="4">
        <f t="shared" si="2"/>
        <v>1953.1599999999999</v>
      </c>
      <c r="E33" s="6">
        <v>235</v>
      </c>
      <c r="F33" s="4">
        <f t="shared" si="0"/>
        <v>1814.2</v>
      </c>
      <c r="G33" s="23">
        <v>182</v>
      </c>
      <c r="H33" s="7">
        <f t="shared" si="1"/>
        <v>1405.04</v>
      </c>
    </row>
    <row r="34" spans="1:8" ht="18" customHeight="1">
      <c r="A34" s="2">
        <v>1997</v>
      </c>
      <c r="B34" s="6">
        <v>7.72</v>
      </c>
      <c r="C34" s="6">
        <v>389</v>
      </c>
      <c r="D34" s="4">
        <f t="shared" si="2"/>
        <v>3003.08</v>
      </c>
      <c r="E34" s="6">
        <v>374</v>
      </c>
      <c r="F34" s="4">
        <f t="shared" si="0"/>
        <v>2887.2799999999997</v>
      </c>
      <c r="G34" s="23">
        <v>306</v>
      </c>
      <c r="H34" s="7">
        <f t="shared" si="1"/>
        <v>2362.3199999999997</v>
      </c>
    </row>
    <row r="35" spans="1:8" ht="18" customHeight="1">
      <c r="A35" s="2">
        <v>1998</v>
      </c>
      <c r="B35" s="6">
        <v>7.72</v>
      </c>
      <c r="C35" s="6">
        <v>253</v>
      </c>
      <c r="D35" s="4">
        <f t="shared" si="2"/>
        <v>1953.1599999999999</v>
      </c>
      <c r="E35" s="6">
        <v>225</v>
      </c>
      <c r="F35" s="4">
        <f t="shared" si="0"/>
        <v>1737</v>
      </c>
      <c r="G35" s="23">
        <v>173</v>
      </c>
      <c r="H35" s="7">
        <f t="shared" si="1"/>
        <v>1335.56</v>
      </c>
    </row>
    <row r="36" spans="1:8" ht="18" customHeight="1">
      <c r="A36" s="2">
        <v>1999</v>
      </c>
      <c r="B36" s="6">
        <v>7.72</v>
      </c>
      <c r="C36" s="6">
        <v>248</v>
      </c>
      <c r="D36" s="4">
        <f t="shared" si="2"/>
        <v>1914.56</v>
      </c>
      <c r="E36" s="6">
        <v>210</v>
      </c>
      <c r="F36" s="4">
        <f t="shared" si="0"/>
        <v>1621.2</v>
      </c>
      <c r="G36" s="23">
        <v>170</v>
      </c>
      <c r="H36" s="7">
        <f t="shared" si="1"/>
        <v>1312.3999999999999</v>
      </c>
    </row>
    <row r="37" spans="1:8" ht="18" customHeight="1">
      <c r="A37" s="2">
        <v>2000</v>
      </c>
      <c r="B37" s="6">
        <v>7.72</v>
      </c>
      <c r="C37" s="6">
        <v>245</v>
      </c>
      <c r="D37" s="4">
        <f t="shared" si="2"/>
        <v>1891.3999999999999</v>
      </c>
      <c r="E37" s="6">
        <v>205</v>
      </c>
      <c r="F37" s="4">
        <f t="shared" si="0"/>
        <v>1582.6</v>
      </c>
      <c r="G37" s="23">
        <v>167</v>
      </c>
      <c r="H37" s="7">
        <f t="shared" si="1"/>
        <v>1289.24</v>
      </c>
    </row>
    <row r="38" spans="1:8" ht="18" customHeight="1" thickBot="1">
      <c r="A38" s="8" t="s">
        <v>46</v>
      </c>
      <c r="B38" s="6">
        <v>7.72</v>
      </c>
      <c r="C38" s="9">
        <f aca="true" t="shared" si="3" ref="C38:H38">AVERAGE(C5:C37)</f>
        <v>336.2121212121212</v>
      </c>
      <c r="D38" s="9">
        <f t="shared" si="3"/>
        <v>2595.5575757575757</v>
      </c>
      <c r="E38" s="9">
        <f t="shared" si="3"/>
        <v>325.1515151515151</v>
      </c>
      <c r="F38" s="9">
        <f t="shared" si="3"/>
        <v>2510.1696969696973</v>
      </c>
      <c r="G38" s="24">
        <f t="shared" si="3"/>
        <v>280.1515151515151</v>
      </c>
      <c r="H38" s="10">
        <f t="shared" si="3"/>
        <v>2162.7696969696967</v>
      </c>
    </row>
  </sheetData>
  <mergeCells count="7">
    <mergeCell ref="A1:H1"/>
    <mergeCell ref="A2:H2"/>
    <mergeCell ref="A3:A4"/>
    <mergeCell ref="E3:F3"/>
    <mergeCell ref="G3:H3"/>
    <mergeCell ref="B3:B4"/>
    <mergeCell ref="C3:D3"/>
  </mergeCells>
  <printOptions horizontalCentered="1" verticalCentered="1"/>
  <pageMargins left="0.984251968503937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D4">
      <selection activeCell="G8" sqref="G8"/>
    </sheetView>
  </sheetViews>
  <sheetFormatPr defaultColWidth="9.00390625" defaultRowHeight="22.5" customHeight="1"/>
  <cols>
    <col min="1" max="16384" width="12.625" style="29" customWidth="1"/>
  </cols>
  <sheetData>
    <row r="1" spans="1:9" ht="22.5" customHeight="1">
      <c r="A1" s="66" t="s">
        <v>131</v>
      </c>
      <c r="B1" s="67"/>
      <c r="C1" s="67"/>
      <c r="D1" s="67"/>
      <c r="E1" s="67"/>
      <c r="F1" s="67"/>
      <c r="G1" s="67"/>
      <c r="H1" s="66"/>
      <c r="I1" s="66"/>
    </row>
    <row r="2" spans="7:9" ht="22.5" customHeight="1" thickBot="1">
      <c r="G2" s="166" t="s">
        <v>114</v>
      </c>
      <c r="H2" s="167"/>
      <c r="I2" s="167"/>
    </row>
    <row r="3" spans="1:10" ht="46.5" customHeight="1">
      <c r="A3" s="26" t="s">
        <v>47</v>
      </c>
      <c r="B3" s="25" t="s">
        <v>49</v>
      </c>
      <c r="C3" s="25" t="s">
        <v>48</v>
      </c>
      <c r="D3" s="25" t="s">
        <v>17</v>
      </c>
      <c r="E3" s="25" t="s">
        <v>49</v>
      </c>
      <c r="F3" s="25" t="s">
        <v>48</v>
      </c>
      <c r="G3" s="25" t="s">
        <v>47</v>
      </c>
      <c r="H3" s="25" t="s">
        <v>49</v>
      </c>
      <c r="I3" s="27" t="s">
        <v>48</v>
      </c>
      <c r="J3" s="22"/>
    </row>
    <row r="4" spans="1:9" ht="22.5" customHeight="1">
      <c r="A4" s="2">
        <v>1967</v>
      </c>
      <c r="B4" s="6">
        <v>1762</v>
      </c>
      <c r="C4" s="6">
        <v>548</v>
      </c>
      <c r="D4" s="6">
        <v>1982</v>
      </c>
      <c r="E4" s="6">
        <v>2434</v>
      </c>
      <c r="F4" s="6">
        <v>880</v>
      </c>
      <c r="G4" s="6">
        <v>1997</v>
      </c>
      <c r="H4" s="6">
        <v>2950</v>
      </c>
      <c r="I4" s="7">
        <v>1630</v>
      </c>
    </row>
    <row r="5" spans="1:9" ht="22.5" customHeight="1">
      <c r="A5" s="2">
        <v>1968</v>
      </c>
      <c r="B5" s="6">
        <v>1847</v>
      </c>
      <c r="C5" s="6">
        <v>797</v>
      </c>
      <c r="D5" s="6">
        <v>1983</v>
      </c>
      <c r="E5" s="6">
        <v>4270</v>
      </c>
      <c r="F5" s="6">
        <v>954</v>
      </c>
      <c r="G5" s="6">
        <v>1998</v>
      </c>
      <c r="H5" s="6">
        <v>2843</v>
      </c>
      <c r="I5" s="7">
        <v>1443</v>
      </c>
    </row>
    <row r="6" spans="1:9" ht="22.5" customHeight="1">
      <c r="A6" s="2">
        <v>1969</v>
      </c>
      <c r="B6" s="6">
        <v>2960</v>
      </c>
      <c r="C6" s="6">
        <v>768</v>
      </c>
      <c r="D6" s="6">
        <v>1984</v>
      </c>
      <c r="E6" s="6">
        <v>1423</v>
      </c>
      <c r="F6" s="6">
        <v>966</v>
      </c>
      <c r="G6" s="6">
        <v>1999</v>
      </c>
      <c r="H6" s="6">
        <v>1861</v>
      </c>
      <c r="I6" s="7">
        <v>1104</v>
      </c>
    </row>
    <row r="7" spans="1:9" ht="22.5" customHeight="1">
      <c r="A7" s="2">
        <v>1970</v>
      </c>
      <c r="B7" s="6">
        <v>3301</v>
      </c>
      <c r="C7" s="6">
        <v>729</v>
      </c>
      <c r="D7" s="6">
        <v>1985</v>
      </c>
      <c r="E7" s="6">
        <v>2158</v>
      </c>
      <c r="F7" s="6">
        <v>948</v>
      </c>
      <c r="G7" s="6">
        <v>2000</v>
      </c>
      <c r="H7" s="6">
        <v>1642</v>
      </c>
      <c r="I7" s="7">
        <v>310</v>
      </c>
    </row>
    <row r="8" spans="1:9" ht="22.5" customHeight="1">
      <c r="A8" s="2">
        <v>1971</v>
      </c>
      <c r="B8" s="6">
        <v>3421</v>
      </c>
      <c r="C8" s="6">
        <v>1283</v>
      </c>
      <c r="D8" s="6">
        <v>1986</v>
      </c>
      <c r="E8" s="6">
        <v>2094</v>
      </c>
      <c r="F8" s="6">
        <v>994</v>
      </c>
      <c r="G8" s="6"/>
      <c r="H8" s="6"/>
      <c r="I8" s="7"/>
    </row>
    <row r="9" spans="1:9" ht="22.5" customHeight="1">
      <c r="A9" s="2">
        <v>1972</v>
      </c>
      <c r="B9" s="6">
        <v>2191</v>
      </c>
      <c r="C9" s="6">
        <v>1326</v>
      </c>
      <c r="D9" s="6">
        <v>1987</v>
      </c>
      <c r="E9" s="6">
        <v>2597</v>
      </c>
      <c r="F9" s="6">
        <v>1024</v>
      </c>
      <c r="G9" s="6"/>
      <c r="H9" s="6"/>
      <c r="I9" s="7"/>
    </row>
    <row r="10" spans="1:9" ht="22.5" customHeight="1">
      <c r="A10" s="2">
        <v>1973</v>
      </c>
      <c r="B10" s="6">
        <v>3950</v>
      </c>
      <c r="C10" s="6">
        <v>1226</v>
      </c>
      <c r="D10" s="6">
        <v>1988</v>
      </c>
      <c r="E10" s="6">
        <v>2435</v>
      </c>
      <c r="F10" s="6">
        <v>733</v>
      </c>
      <c r="G10" s="6"/>
      <c r="H10" s="6"/>
      <c r="I10" s="7"/>
    </row>
    <row r="11" spans="1:9" ht="22.5" customHeight="1">
      <c r="A11" s="2">
        <v>1974</v>
      </c>
      <c r="B11" s="6">
        <v>2240</v>
      </c>
      <c r="C11" s="6">
        <v>1538</v>
      </c>
      <c r="D11" s="6">
        <v>1989</v>
      </c>
      <c r="E11" s="6">
        <v>3688</v>
      </c>
      <c r="F11" s="6">
        <v>646</v>
      </c>
      <c r="G11" s="6"/>
      <c r="H11" s="6"/>
      <c r="I11" s="7"/>
    </row>
    <row r="12" spans="1:9" ht="22.5" customHeight="1">
      <c r="A12" s="2">
        <v>1975</v>
      </c>
      <c r="B12" s="6">
        <v>2018</v>
      </c>
      <c r="C12" s="6">
        <v>997</v>
      </c>
      <c r="D12" s="6">
        <v>1990</v>
      </c>
      <c r="E12" s="6">
        <v>3278</v>
      </c>
      <c r="F12" s="6">
        <v>729</v>
      </c>
      <c r="G12" s="6"/>
      <c r="H12" s="6"/>
      <c r="I12" s="7"/>
    </row>
    <row r="13" spans="1:9" ht="22.5" customHeight="1">
      <c r="A13" s="2">
        <v>1976</v>
      </c>
      <c r="B13" s="6">
        <v>2369</v>
      </c>
      <c r="C13" s="6">
        <v>836</v>
      </c>
      <c r="D13" s="6">
        <v>1991</v>
      </c>
      <c r="E13" s="6">
        <v>3760</v>
      </c>
      <c r="F13" s="6">
        <v>1335</v>
      </c>
      <c r="G13" s="6"/>
      <c r="H13" s="6"/>
      <c r="I13" s="7"/>
    </row>
    <row r="14" spans="1:9" ht="22.5" customHeight="1">
      <c r="A14" s="2">
        <v>1977</v>
      </c>
      <c r="B14" s="6">
        <v>2643</v>
      </c>
      <c r="C14" s="6">
        <v>904</v>
      </c>
      <c r="D14" s="6">
        <v>1992</v>
      </c>
      <c r="E14" s="6">
        <v>2130</v>
      </c>
      <c r="F14" s="6">
        <v>1197</v>
      </c>
      <c r="G14" s="6"/>
      <c r="H14" s="6"/>
      <c r="I14" s="7"/>
    </row>
    <row r="15" spans="1:9" ht="22.5" customHeight="1">
      <c r="A15" s="2">
        <v>1978</v>
      </c>
      <c r="B15" s="6">
        <v>1691</v>
      </c>
      <c r="C15" s="6">
        <v>781</v>
      </c>
      <c r="D15" s="6">
        <v>1993</v>
      </c>
      <c r="E15" s="6">
        <v>2032</v>
      </c>
      <c r="F15" s="6">
        <v>840</v>
      </c>
      <c r="G15" s="6"/>
      <c r="H15" s="6"/>
      <c r="I15" s="7"/>
    </row>
    <row r="16" spans="1:9" ht="22.5" customHeight="1">
      <c r="A16" s="2">
        <v>1979</v>
      </c>
      <c r="B16" s="6">
        <v>2550</v>
      </c>
      <c r="C16" s="6">
        <v>1019</v>
      </c>
      <c r="D16" s="6">
        <v>1994</v>
      </c>
      <c r="E16" s="6">
        <v>1854</v>
      </c>
      <c r="F16" s="6">
        <v>953</v>
      </c>
      <c r="G16" s="6"/>
      <c r="H16" s="6"/>
      <c r="I16" s="7"/>
    </row>
    <row r="17" spans="1:9" ht="22.5" customHeight="1">
      <c r="A17" s="2">
        <v>1980</v>
      </c>
      <c r="B17" s="6">
        <v>4967</v>
      </c>
      <c r="C17" s="6">
        <v>906</v>
      </c>
      <c r="D17" s="6">
        <v>1995</v>
      </c>
      <c r="E17" s="6">
        <v>2584</v>
      </c>
      <c r="F17" s="6">
        <v>474</v>
      </c>
      <c r="G17" s="6"/>
      <c r="H17" s="6"/>
      <c r="I17" s="7"/>
    </row>
    <row r="18" spans="1:9" ht="22.5" customHeight="1" thickBot="1">
      <c r="A18" s="8">
        <v>1981</v>
      </c>
      <c r="B18" s="9">
        <v>1666</v>
      </c>
      <c r="C18" s="9">
        <v>961</v>
      </c>
      <c r="D18" s="9">
        <v>1996</v>
      </c>
      <c r="E18" s="9">
        <v>2943</v>
      </c>
      <c r="F18" s="9">
        <v>1051</v>
      </c>
      <c r="G18" s="9"/>
      <c r="H18" s="9"/>
      <c r="I18" s="10"/>
    </row>
  </sheetData>
  <mergeCells count="1">
    <mergeCell ref="G2:I2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7" sqref="C7"/>
    </sheetView>
  </sheetViews>
  <sheetFormatPr defaultColWidth="9.00390625" defaultRowHeight="27.75" customHeight="1"/>
  <cols>
    <col min="1" max="1" width="18.375" style="29" customWidth="1"/>
    <col min="2" max="16384" width="14.625" style="29" customWidth="1"/>
  </cols>
  <sheetData>
    <row r="1" spans="1:5" s="78" customFormat="1" ht="41.25" customHeight="1">
      <c r="A1" s="129" t="s">
        <v>115</v>
      </c>
      <c r="B1" s="156"/>
      <c r="C1" s="156"/>
      <c r="D1" s="156"/>
      <c r="E1" s="156"/>
    </row>
    <row r="2" spans="1:5" s="80" customFormat="1" ht="41.25" customHeight="1" thickBot="1">
      <c r="A2" s="133" t="s">
        <v>116</v>
      </c>
      <c r="B2" s="168"/>
      <c r="C2" s="168"/>
      <c r="D2" s="168"/>
      <c r="E2" s="168"/>
    </row>
    <row r="3" spans="1:5" ht="30" customHeight="1">
      <c r="A3" s="11" t="s">
        <v>50</v>
      </c>
      <c r="B3" s="12">
        <v>50</v>
      </c>
      <c r="C3" s="12">
        <v>75</v>
      </c>
      <c r="D3" s="12">
        <v>80</v>
      </c>
      <c r="E3" s="13">
        <v>90</v>
      </c>
    </row>
    <row r="4" spans="1:5" ht="30" customHeight="1">
      <c r="A4" s="14" t="s">
        <v>51</v>
      </c>
      <c r="B4" s="15"/>
      <c r="C4" s="15">
        <v>176</v>
      </c>
      <c r="D4" s="15"/>
      <c r="E4" s="18"/>
    </row>
    <row r="5" spans="1:5" ht="30" customHeight="1">
      <c r="A5" s="52" t="s">
        <v>163</v>
      </c>
      <c r="B5" s="53"/>
      <c r="C5" s="53">
        <v>950</v>
      </c>
      <c r="D5" s="53"/>
      <c r="E5" s="54"/>
    </row>
    <row r="6" spans="1:5" ht="30" customHeight="1">
      <c r="A6" s="52"/>
      <c r="B6" s="53"/>
      <c r="C6" s="53"/>
      <c r="D6" s="53"/>
      <c r="E6" s="54"/>
    </row>
    <row r="7" spans="1:5" ht="30" customHeight="1">
      <c r="A7" s="52" t="s">
        <v>164</v>
      </c>
      <c r="B7" s="53"/>
      <c r="C7" s="53">
        <v>1176</v>
      </c>
      <c r="D7" s="53"/>
      <c r="E7" s="54"/>
    </row>
    <row r="8" spans="1:5" ht="30" customHeight="1">
      <c r="A8" s="52"/>
      <c r="B8" s="53"/>
      <c r="C8" s="53"/>
      <c r="D8" s="53"/>
      <c r="E8" s="54"/>
    </row>
    <row r="9" spans="1:5" ht="30" customHeight="1">
      <c r="A9" s="52"/>
      <c r="B9" s="53"/>
      <c r="C9" s="53"/>
      <c r="D9" s="53"/>
      <c r="E9" s="54"/>
    </row>
    <row r="10" spans="1:5" ht="30" customHeight="1">
      <c r="A10" s="52"/>
      <c r="B10" s="53"/>
      <c r="C10" s="53"/>
      <c r="D10" s="53"/>
      <c r="E10" s="54"/>
    </row>
    <row r="11" spans="1:5" ht="30" customHeight="1">
      <c r="A11" s="52"/>
      <c r="B11" s="53"/>
      <c r="C11" s="53"/>
      <c r="D11" s="53"/>
      <c r="E11" s="54"/>
    </row>
    <row r="12" spans="1:5" ht="30" customHeight="1">
      <c r="A12" s="52"/>
      <c r="B12" s="53"/>
      <c r="C12" s="53"/>
      <c r="D12" s="53"/>
      <c r="E12" s="54"/>
    </row>
    <row r="13" spans="1:5" ht="30" customHeight="1">
      <c r="A13" s="52"/>
      <c r="B13" s="53"/>
      <c r="C13" s="53"/>
      <c r="D13" s="53"/>
      <c r="E13" s="54"/>
    </row>
    <row r="14" spans="1:5" ht="30" customHeight="1">
      <c r="A14" s="52"/>
      <c r="B14" s="53"/>
      <c r="C14" s="53"/>
      <c r="D14" s="53"/>
      <c r="E14" s="54"/>
    </row>
    <row r="15" spans="1:5" ht="30" customHeight="1">
      <c r="A15" s="52"/>
      <c r="B15" s="53"/>
      <c r="C15" s="53"/>
      <c r="D15" s="53"/>
      <c r="E15" s="54"/>
    </row>
    <row r="16" spans="1:5" ht="30" customHeight="1">
      <c r="A16" s="52"/>
      <c r="B16" s="53"/>
      <c r="C16" s="53"/>
      <c r="D16" s="53"/>
      <c r="E16" s="54"/>
    </row>
    <row r="17" spans="1:5" ht="30" customHeight="1">
      <c r="A17" s="52"/>
      <c r="B17" s="53"/>
      <c r="C17" s="53"/>
      <c r="D17" s="53"/>
      <c r="E17" s="54"/>
    </row>
    <row r="18" spans="1:5" ht="30" customHeight="1">
      <c r="A18" s="52"/>
      <c r="B18" s="53"/>
      <c r="C18" s="53"/>
      <c r="D18" s="53"/>
      <c r="E18" s="54"/>
    </row>
    <row r="19" spans="1:5" ht="30" customHeight="1">
      <c r="A19" s="52"/>
      <c r="B19" s="53"/>
      <c r="C19" s="53"/>
      <c r="D19" s="53"/>
      <c r="E19" s="54"/>
    </row>
    <row r="20" spans="1:5" ht="30" customHeight="1">
      <c r="A20" s="52"/>
      <c r="B20" s="53"/>
      <c r="C20" s="53"/>
      <c r="D20" s="53"/>
      <c r="E20" s="54"/>
    </row>
    <row r="21" spans="1:5" ht="30" customHeight="1">
      <c r="A21" s="52"/>
      <c r="B21" s="53"/>
      <c r="C21" s="53"/>
      <c r="D21" s="53"/>
      <c r="E21" s="54"/>
    </row>
    <row r="22" spans="1:5" ht="30" customHeight="1">
      <c r="A22" s="52"/>
      <c r="B22" s="53"/>
      <c r="C22" s="53"/>
      <c r="D22" s="53"/>
      <c r="E22" s="54"/>
    </row>
    <row r="23" spans="1:6" s="6" customFormat="1" ht="30" customHeight="1" thickBot="1">
      <c r="A23" s="19"/>
      <c r="B23" s="20"/>
      <c r="C23" s="20"/>
      <c r="D23" s="20"/>
      <c r="E23" s="21"/>
      <c r="F23" s="68"/>
    </row>
  </sheetData>
  <mergeCells count="2">
    <mergeCell ref="A2:E2"/>
    <mergeCell ref="A1:E1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28">
      <selection activeCell="C9" sqref="C9:D9"/>
    </sheetView>
  </sheetViews>
  <sheetFormatPr defaultColWidth="9.00390625" defaultRowHeight="14.25"/>
  <cols>
    <col min="1" max="16384" width="11.625" style="29" customWidth="1"/>
  </cols>
  <sheetData>
    <row r="1" spans="1:9" s="78" customFormat="1" ht="33.75" customHeight="1">
      <c r="A1" s="174" t="s">
        <v>180</v>
      </c>
      <c r="B1" s="174"/>
      <c r="C1" s="174"/>
      <c r="D1" s="174"/>
      <c r="E1" s="174"/>
      <c r="F1" s="174"/>
      <c r="G1" s="174"/>
      <c r="H1" s="174"/>
      <c r="I1" s="174"/>
    </row>
    <row r="2" spans="1:9" s="79" customFormat="1" ht="23.25" customHeight="1" thickBot="1">
      <c r="A2" s="175" t="s">
        <v>117</v>
      </c>
      <c r="B2" s="175"/>
      <c r="C2" s="175"/>
      <c r="D2" s="175"/>
      <c r="E2" s="175"/>
      <c r="F2" s="175"/>
      <c r="G2" s="175"/>
      <c r="H2" s="175"/>
      <c r="I2" s="175"/>
    </row>
    <row r="3" spans="1:9" ht="24.75" customHeight="1">
      <c r="A3" s="176" t="s">
        <v>52</v>
      </c>
      <c r="B3" s="155"/>
      <c r="C3" s="178" t="s">
        <v>54</v>
      </c>
      <c r="D3" s="178" t="s">
        <v>103</v>
      </c>
      <c r="E3" s="178" t="s">
        <v>53</v>
      </c>
      <c r="F3" s="155"/>
      <c r="G3" s="155"/>
      <c r="H3" s="155"/>
      <c r="I3" s="172" t="s">
        <v>55</v>
      </c>
    </row>
    <row r="4" spans="1:9" ht="24.75" customHeight="1">
      <c r="A4" s="171"/>
      <c r="B4" s="177"/>
      <c r="C4" s="177"/>
      <c r="D4" s="179"/>
      <c r="E4" s="30">
        <v>0.5</v>
      </c>
      <c r="F4" s="30">
        <v>0.75</v>
      </c>
      <c r="G4" s="30">
        <v>0.8</v>
      </c>
      <c r="H4" s="30">
        <v>0.9</v>
      </c>
      <c r="I4" s="173"/>
    </row>
    <row r="5" spans="1:9" ht="24.75" customHeight="1">
      <c r="A5" s="171" t="s">
        <v>165</v>
      </c>
      <c r="B5" s="6"/>
      <c r="C5" s="6">
        <v>497.3</v>
      </c>
      <c r="D5" s="6">
        <v>2</v>
      </c>
      <c r="E5" s="6"/>
      <c r="F5" s="6">
        <v>650</v>
      </c>
      <c r="G5" s="6"/>
      <c r="H5" s="6"/>
      <c r="I5" s="7">
        <v>2.2</v>
      </c>
    </row>
    <row r="6" spans="1:9" ht="24.75" customHeight="1">
      <c r="A6" s="171"/>
      <c r="B6" s="6"/>
      <c r="C6" s="6"/>
      <c r="D6" s="6"/>
      <c r="E6" s="6"/>
      <c r="F6" s="6"/>
      <c r="G6" s="6"/>
      <c r="H6" s="6"/>
      <c r="I6" s="7"/>
    </row>
    <row r="7" spans="1:9" ht="24.75" customHeight="1">
      <c r="A7" s="171"/>
      <c r="B7" s="6"/>
      <c r="C7" s="6"/>
      <c r="D7" s="6"/>
      <c r="E7" s="6"/>
      <c r="F7" s="6"/>
      <c r="G7" s="6"/>
      <c r="H7" s="6"/>
      <c r="I7" s="7"/>
    </row>
    <row r="8" spans="1:9" ht="24.75" customHeight="1">
      <c r="A8" s="171" t="s">
        <v>59</v>
      </c>
      <c r="B8" s="6"/>
      <c r="C8" s="4">
        <v>215.4</v>
      </c>
      <c r="D8" s="6">
        <v>2</v>
      </c>
      <c r="E8" s="6"/>
      <c r="F8" s="6">
        <v>300</v>
      </c>
      <c r="G8" s="6"/>
      <c r="H8" s="6"/>
      <c r="I8" s="7">
        <v>1.5</v>
      </c>
    </row>
    <row r="9" spans="1:9" ht="24.75" customHeight="1">
      <c r="A9" s="171"/>
      <c r="B9" s="6"/>
      <c r="C9" s="6"/>
      <c r="D9" s="6"/>
      <c r="E9" s="6"/>
      <c r="F9" s="6"/>
      <c r="G9" s="6"/>
      <c r="H9" s="6"/>
      <c r="I9" s="31"/>
    </row>
    <row r="10" spans="1:9" ht="24.75" customHeight="1">
      <c r="A10" s="62"/>
      <c r="B10" s="63"/>
      <c r="C10" s="63"/>
      <c r="D10" s="63"/>
      <c r="E10" s="63"/>
      <c r="F10" s="63"/>
      <c r="G10" s="63"/>
      <c r="H10" s="63"/>
      <c r="I10" s="69"/>
    </row>
    <row r="11" spans="1:9" ht="24.75" customHeight="1">
      <c r="A11" s="62"/>
      <c r="B11" s="63"/>
      <c r="C11" s="63"/>
      <c r="D11" s="63"/>
      <c r="E11" s="63"/>
      <c r="F11" s="63"/>
      <c r="G11" s="63"/>
      <c r="H11" s="63"/>
      <c r="I11" s="69"/>
    </row>
    <row r="12" spans="1:9" ht="24.75" customHeight="1">
      <c r="A12" s="62"/>
      <c r="B12" s="63"/>
      <c r="C12" s="63"/>
      <c r="D12" s="63"/>
      <c r="E12" s="63"/>
      <c r="F12" s="63"/>
      <c r="G12" s="63"/>
      <c r="H12" s="63"/>
      <c r="I12" s="69"/>
    </row>
    <row r="13" spans="1:9" ht="24.75" customHeight="1">
      <c r="A13" s="62"/>
      <c r="B13" s="63"/>
      <c r="C13" s="63"/>
      <c r="D13" s="63"/>
      <c r="E13" s="63"/>
      <c r="F13" s="63"/>
      <c r="G13" s="63"/>
      <c r="H13" s="63"/>
      <c r="I13" s="69"/>
    </row>
    <row r="14" spans="1:9" ht="24.75" customHeight="1">
      <c r="A14" s="62"/>
      <c r="B14" s="63"/>
      <c r="C14" s="63"/>
      <c r="D14" s="63"/>
      <c r="E14" s="63"/>
      <c r="F14" s="63"/>
      <c r="G14" s="63"/>
      <c r="H14" s="63"/>
      <c r="I14" s="69"/>
    </row>
    <row r="15" spans="1:9" ht="24.75" customHeight="1">
      <c r="A15" s="62"/>
      <c r="B15" s="63"/>
      <c r="C15" s="63"/>
      <c r="D15" s="63"/>
      <c r="E15" s="63"/>
      <c r="F15" s="63"/>
      <c r="G15" s="63"/>
      <c r="H15" s="63"/>
      <c r="I15" s="69"/>
    </row>
    <row r="16" spans="1:9" ht="24.75" customHeight="1" thickBot="1">
      <c r="A16" s="169" t="s">
        <v>58</v>
      </c>
      <c r="B16" s="170"/>
      <c r="C16" s="9">
        <f>SUM(C5:C9)</f>
        <v>712.7</v>
      </c>
      <c r="D16" s="9"/>
      <c r="E16" s="9"/>
      <c r="F16" s="9">
        <f>SUM(F5:F9)</f>
        <v>950</v>
      </c>
      <c r="G16" s="9"/>
      <c r="H16" s="9"/>
      <c r="I16" s="32">
        <v>3.7</v>
      </c>
    </row>
  </sheetData>
  <mergeCells count="10">
    <mergeCell ref="A16:B16"/>
    <mergeCell ref="A8:A9"/>
    <mergeCell ref="I3:I4"/>
    <mergeCell ref="A1:I1"/>
    <mergeCell ref="A2:I2"/>
    <mergeCell ref="A3:B4"/>
    <mergeCell ref="A5:A7"/>
    <mergeCell ref="E3:H3"/>
    <mergeCell ref="C3:C4"/>
    <mergeCell ref="D3:D4"/>
  </mergeCells>
  <printOptions horizontalCentered="1"/>
  <pageMargins left="0.6692913385826772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24.75" customHeight="1"/>
  <cols>
    <col min="1" max="16384" width="10.625" style="29" customWidth="1"/>
  </cols>
  <sheetData>
    <row r="1" spans="1:10" s="78" customFormat="1" ht="24.75" customHeight="1">
      <c r="A1" s="66" t="s">
        <v>182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.7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 t="s">
        <v>118</v>
      </c>
    </row>
    <row r="3" spans="1:10" ht="24.75" customHeight="1">
      <c r="A3" s="181" t="s">
        <v>60</v>
      </c>
      <c r="B3" s="178" t="s">
        <v>61</v>
      </c>
      <c r="C3" s="155" t="s">
        <v>62</v>
      </c>
      <c r="D3" s="178" t="s">
        <v>63</v>
      </c>
      <c r="E3" s="178" t="s">
        <v>136</v>
      </c>
      <c r="F3" s="178" t="s">
        <v>64</v>
      </c>
      <c r="G3" s="155" t="s">
        <v>65</v>
      </c>
      <c r="H3" s="155"/>
      <c r="I3" s="155"/>
      <c r="J3" s="180"/>
    </row>
    <row r="4" spans="1:10" ht="24.75" customHeight="1">
      <c r="A4" s="182"/>
      <c r="B4" s="179"/>
      <c r="C4" s="177"/>
      <c r="D4" s="179"/>
      <c r="E4" s="179"/>
      <c r="F4" s="179"/>
      <c r="G4" s="30">
        <v>0.5</v>
      </c>
      <c r="H4" s="30">
        <v>0.75</v>
      </c>
      <c r="I4" s="30">
        <v>0.8</v>
      </c>
      <c r="J4" s="39">
        <v>0.9</v>
      </c>
    </row>
    <row r="5" spans="1:10" ht="24.75" customHeight="1">
      <c r="A5" s="171" t="s">
        <v>165</v>
      </c>
      <c r="B5" s="6" t="s">
        <v>66</v>
      </c>
      <c r="C5" s="6" t="s">
        <v>75</v>
      </c>
      <c r="D5" s="6">
        <v>2</v>
      </c>
      <c r="E5" s="6">
        <v>10</v>
      </c>
      <c r="F5" s="6"/>
      <c r="G5" s="6"/>
      <c r="H5" s="6">
        <v>8</v>
      </c>
      <c r="I5" s="6"/>
      <c r="J5" s="7"/>
    </row>
    <row r="6" spans="1:10" ht="24.75" customHeight="1">
      <c r="A6" s="171"/>
      <c r="B6" s="6" t="s">
        <v>56</v>
      </c>
      <c r="C6" s="6" t="s">
        <v>75</v>
      </c>
      <c r="D6" s="6">
        <v>2</v>
      </c>
      <c r="E6" s="6">
        <v>12</v>
      </c>
      <c r="F6" s="6"/>
      <c r="G6" s="6"/>
      <c r="H6" s="6">
        <v>10</v>
      </c>
      <c r="I6" s="6"/>
      <c r="J6" s="7"/>
    </row>
    <row r="7" spans="1:10" ht="24.75" customHeight="1">
      <c r="A7" s="171"/>
      <c r="B7" s="6" t="s">
        <v>57</v>
      </c>
      <c r="C7" s="6" t="s">
        <v>75</v>
      </c>
      <c r="D7" s="6">
        <v>6.8</v>
      </c>
      <c r="E7" s="6">
        <v>80</v>
      </c>
      <c r="F7" s="6">
        <v>45</v>
      </c>
      <c r="G7" s="6"/>
      <c r="H7" s="6">
        <v>40</v>
      </c>
      <c r="I7" s="6"/>
      <c r="J7" s="7"/>
    </row>
    <row r="8" spans="1:10" ht="24.75" customHeight="1">
      <c r="A8" s="171"/>
      <c r="B8" s="6" t="s">
        <v>67</v>
      </c>
      <c r="C8" s="6" t="s">
        <v>75</v>
      </c>
      <c r="D8" s="6">
        <v>4.2</v>
      </c>
      <c r="E8" s="6">
        <v>73.12</v>
      </c>
      <c r="F8" s="6">
        <v>69.42</v>
      </c>
      <c r="G8" s="6"/>
      <c r="H8" s="6">
        <v>60</v>
      </c>
      <c r="I8" s="6"/>
      <c r="J8" s="7"/>
    </row>
    <row r="9" spans="1:10" ht="24.75" customHeight="1">
      <c r="A9" s="171"/>
      <c r="B9" s="6" t="s">
        <v>68</v>
      </c>
      <c r="C9" s="6" t="s">
        <v>75</v>
      </c>
      <c r="D9" s="6">
        <v>3</v>
      </c>
      <c r="E9" s="6">
        <v>12</v>
      </c>
      <c r="F9" s="6">
        <v>2</v>
      </c>
      <c r="G9" s="6"/>
      <c r="H9" s="6">
        <v>6</v>
      </c>
      <c r="I9" s="6"/>
      <c r="J9" s="7"/>
    </row>
    <row r="10" spans="1:10" ht="24.75" customHeight="1">
      <c r="A10" s="171" t="s">
        <v>73</v>
      </c>
      <c r="B10" s="6" t="s">
        <v>69</v>
      </c>
      <c r="C10" s="6" t="s">
        <v>75</v>
      </c>
      <c r="D10" s="6">
        <v>0.5</v>
      </c>
      <c r="E10" s="6">
        <v>50</v>
      </c>
      <c r="F10" s="6">
        <v>35</v>
      </c>
      <c r="G10" s="6"/>
      <c r="H10" s="6">
        <v>30</v>
      </c>
      <c r="I10" s="6"/>
      <c r="J10" s="7"/>
    </row>
    <row r="11" spans="1:10" ht="24.75" customHeight="1">
      <c r="A11" s="171"/>
      <c r="B11" s="6" t="s">
        <v>70</v>
      </c>
      <c r="C11" s="6" t="s">
        <v>75</v>
      </c>
      <c r="D11" s="6">
        <v>0.5</v>
      </c>
      <c r="E11" s="6">
        <v>18.4</v>
      </c>
      <c r="F11" s="6">
        <v>11.7</v>
      </c>
      <c r="G11" s="6"/>
      <c r="H11" s="6">
        <v>10</v>
      </c>
      <c r="I11" s="6"/>
      <c r="J11" s="7"/>
    </row>
    <row r="12" spans="1:10" ht="24.75" customHeight="1">
      <c r="A12" s="171"/>
      <c r="B12" s="6" t="s">
        <v>71</v>
      </c>
      <c r="C12" s="6" t="s">
        <v>75</v>
      </c>
      <c r="D12" s="6">
        <v>2</v>
      </c>
      <c r="E12" s="6">
        <v>26</v>
      </c>
      <c r="F12" s="6">
        <v>24</v>
      </c>
      <c r="G12" s="6"/>
      <c r="H12" s="6">
        <v>12</v>
      </c>
      <c r="I12" s="6"/>
      <c r="J12" s="7"/>
    </row>
    <row r="13" spans="1:10" ht="24.75" customHeight="1">
      <c r="A13" s="62"/>
      <c r="B13" s="63"/>
      <c r="C13" s="63"/>
      <c r="D13" s="63"/>
      <c r="E13" s="63"/>
      <c r="F13" s="63"/>
      <c r="G13" s="63"/>
      <c r="H13" s="63"/>
      <c r="I13" s="63"/>
      <c r="J13" s="65"/>
    </row>
    <row r="14" spans="1:10" ht="24.75" customHeight="1">
      <c r="A14" s="62"/>
      <c r="B14" s="63"/>
      <c r="C14" s="63"/>
      <c r="D14" s="63"/>
      <c r="E14" s="63"/>
      <c r="F14" s="63"/>
      <c r="G14" s="63"/>
      <c r="H14" s="63"/>
      <c r="I14" s="63"/>
      <c r="J14" s="65"/>
    </row>
    <row r="15" spans="1:10" ht="24.75" customHeight="1">
      <c r="A15" s="62"/>
      <c r="B15" s="63"/>
      <c r="C15" s="63"/>
      <c r="D15" s="63"/>
      <c r="E15" s="63"/>
      <c r="F15" s="63"/>
      <c r="G15" s="63"/>
      <c r="H15" s="63"/>
      <c r="I15" s="63"/>
      <c r="J15" s="65"/>
    </row>
    <row r="16" spans="1:10" ht="24.75" customHeight="1">
      <c r="A16" s="62"/>
      <c r="B16" s="63"/>
      <c r="C16" s="63"/>
      <c r="D16" s="63"/>
      <c r="E16" s="63"/>
      <c r="F16" s="63"/>
      <c r="G16" s="63"/>
      <c r="H16" s="63"/>
      <c r="I16" s="63"/>
      <c r="J16" s="65"/>
    </row>
    <row r="17" spans="1:10" ht="24.75" customHeight="1" thickBot="1">
      <c r="A17" s="8" t="s">
        <v>74</v>
      </c>
      <c r="B17" s="40" t="s">
        <v>72</v>
      </c>
      <c r="C17" s="9"/>
      <c r="D17" s="9">
        <f>SUM(D5:D12)</f>
        <v>21</v>
      </c>
      <c r="E17" s="9">
        <f>SUM(E5:E12)</f>
        <v>281.52</v>
      </c>
      <c r="F17" s="9">
        <f>SUM(F5:F12)</f>
        <v>187.12</v>
      </c>
      <c r="G17" s="9"/>
      <c r="H17" s="9">
        <f>SUM(H5:H12)</f>
        <v>176</v>
      </c>
      <c r="I17" s="9"/>
      <c r="J17" s="10"/>
    </row>
  </sheetData>
  <mergeCells count="9">
    <mergeCell ref="A10:A12"/>
    <mergeCell ref="E3:E4"/>
    <mergeCell ref="F3:F4"/>
    <mergeCell ref="G3:J3"/>
    <mergeCell ref="A5:A9"/>
    <mergeCell ref="A3:A4"/>
    <mergeCell ref="B3:B4"/>
    <mergeCell ref="C3:C4"/>
    <mergeCell ref="D3:D4"/>
  </mergeCells>
  <printOptions horizontalCentered="1" verticalCentered="1"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lhm</dc:creator>
  <cp:keywords/>
  <dc:description/>
  <cp:lastModifiedBy>shd</cp:lastModifiedBy>
  <cp:lastPrinted>2003-09-29T03:49:33Z</cp:lastPrinted>
  <dcterms:created xsi:type="dcterms:W3CDTF">2003-09-23T00:12:33Z</dcterms:created>
  <dcterms:modified xsi:type="dcterms:W3CDTF">2004-08-09T09:36:43Z</dcterms:modified>
  <cp:category/>
  <cp:version/>
  <cp:contentType/>
  <cp:contentStatus/>
</cp:coreProperties>
</file>