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20" windowHeight="5865" activeTab="0"/>
  </bookViews>
  <sheets>
    <sheet name="表9-4" sheetId="1" r:id="rId1"/>
    <sheet name="本工程效益分析" sheetId="2" r:id="rId2"/>
    <sheet name="大观桥  (3)" sheetId="3" r:id="rId3"/>
    <sheet name="大观桥  (2)" sheetId="4" r:id="rId4"/>
  </sheets>
  <definedNames/>
  <calcPr fullCalcOnLoad="1"/>
</workbook>
</file>

<file path=xl/comments1.xml><?xml version="1.0" encoding="utf-8"?>
<comments xmlns="http://schemas.openxmlformats.org/spreadsheetml/2006/main">
  <authors>
    <author>lxp</author>
  </authors>
  <commentList>
    <comment ref="I5" authorId="0">
      <text>
        <r>
          <rPr>
            <b/>
            <sz val="12"/>
            <rFont val="宋体"/>
            <family val="0"/>
          </rPr>
          <t>此栏横向填充</t>
        </r>
      </text>
    </comment>
    <comment ref="E20" authorId="0">
      <text>
        <r>
          <rPr>
            <b/>
            <sz val="12"/>
            <rFont val="宋体"/>
            <family val="0"/>
          </rPr>
          <t>此栏横向填充</t>
        </r>
      </text>
    </comment>
    <comment ref="E26" authorId="0">
      <text>
        <r>
          <rPr>
            <b/>
            <sz val="12"/>
            <rFont val="宋体"/>
            <family val="0"/>
          </rPr>
          <t xml:space="preserve">此栏横向填充
</t>
        </r>
      </text>
    </comment>
    <comment ref="E32" authorId="0">
      <text>
        <r>
          <rPr>
            <b/>
            <sz val="12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lxp</author>
  </authors>
  <commentList>
    <comment ref="E28" authorId="0">
      <text>
        <r>
          <rPr>
            <b/>
            <sz val="12"/>
            <rFont val="宋体"/>
            <family val="0"/>
          </rPr>
          <t xml:space="preserve">此栏横向填充
</t>
        </r>
      </text>
    </comment>
    <comment ref="E22" authorId="0">
      <text>
        <r>
          <rPr>
            <b/>
            <sz val="12"/>
            <rFont val="宋体"/>
            <family val="0"/>
          </rPr>
          <t>此栏横向填充</t>
        </r>
      </text>
    </comment>
    <comment ref="I5" authorId="0">
      <text>
        <r>
          <rPr>
            <b/>
            <sz val="12"/>
            <rFont val="宋体"/>
            <family val="0"/>
          </rPr>
          <t>此栏横向填充</t>
        </r>
      </text>
    </comment>
    <comment ref="E34" authorId="0">
      <text>
        <r>
          <rPr>
            <b/>
            <sz val="12"/>
            <rFont val="宋体"/>
            <family val="0"/>
          </rPr>
          <t xml:space="preserve">
</t>
        </r>
      </text>
    </comment>
    <comment ref="E5" authorId="0">
      <text>
        <r>
          <rPr>
            <b/>
            <sz val="12"/>
            <rFont val="宋体"/>
            <family val="0"/>
          </rPr>
          <t>此栏横向填充</t>
        </r>
      </text>
    </comment>
  </commentList>
</comments>
</file>

<file path=xl/comments3.xml><?xml version="1.0" encoding="utf-8"?>
<comments xmlns="http://schemas.openxmlformats.org/spreadsheetml/2006/main">
  <authors>
    <author>lxp</author>
  </authors>
  <commentList>
    <comment ref="H5" authorId="0">
      <text>
        <r>
          <rPr>
            <b/>
            <sz val="12"/>
            <rFont val="宋体"/>
            <family val="0"/>
          </rPr>
          <t>此栏横向填充</t>
        </r>
      </text>
    </comment>
    <comment ref="D20" authorId="0">
      <text>
        <r>
          <rPr>
            <b/>
            <sz val="12"/>
            <rFont val="宋体"/>
            <family val="0"/>
          </rPr>
          <t>此栏横向填充</t>
        </r>
      </text>
    </comment>
    <comment ref="D26" authorId="0">
      <text>
        <r>
          <rPr>
            <b/>
            <sz val="12"/>
            <rFont val="宋体"/>
            <family val="0"/>
          </rPr>
          <t xml:space="preserve">此栏横向填充
</t>
        </r>
      </text>
    </comment>
    <comment ref="D32" authorId="0">
      <text>
        <r>
          <rPr>
            <b/>
            <sz val="12"/>
            <rFont val="宋体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lxp</author>
  </authors>
  <commentList>
    <comment ref="H5" authorId="0">
      <text>
        <r>
          <rPr>
            <b/>
            <sz val="12"/>
            <rFont val="宋体"/>
            <family val="0"/>
          </rPr>
          <t>此栏横向填充</t>
        </r>
      </text>
    </comment>
    <comment ref="D20" authorId="0">
      <text>
        <r>
          <rPr>
            <b/>
            <sz val="12"/>
            <rFont val="宋体"/>
            <family val="0"/>
          </rPr>
          <t>此栏横向填充</t>
        </r>
      </text>
    </comment>
    <comment ref="D26" authorId="0">
      <text>
        <r>
          <rPr>
            <b/>
            <sz val="12"/>
            <rFont val="宋体"/>
            <family val="0"/>
          </rPr>
          <t xml:space="preserve">此栏横向填充
</t>
        </r>
      </text>
    </comment>
    <comment ref="D32" authorId="0">
      <text>
        <r>
          <rPr>
            <b/>
            <sz val="12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<sst xmlns="http://schemas.openxmlformats.org/spreadsheetml/2006/main" count="127" uniqueCount="82">
  <si>
    <r>
      <t>国</t>
    </r>
    <r>
      <rPr>
        <sz val="20"/>
        <rFont val="Times New Roman"/>
        <family val="1"/>
      </rPr>
      <t xml:space="preserve"> </t>
    </r>
    <r>
      <rPr>
        <sz val="20"/>
        <rFont val="华文新魏"/>
        <family val="0"/>
      </rPr>
      <t>民</t>
    </r>
    <r>
      <rPr>
        <sz val="20"/>
        <rFont val="Times New Roman"/>
        <family val="1"/>
      </rPr>
      <t xml:space="preserve"> </t>
    </r>
    <r>
      <rPr>
        <sz val="20"/>
        <rFont val="华文新魏"/>
        <family val="0"/>
      </rPr>
      <t>经</t>
    </r>
    <r>
      <rPr>
        <sz val="20"/>
        <rFont val="Times New Roman"/>
        <family val="1"/>
      </rPr>
      <t xml:space="preserve"> </t>
    </r>
    <r>
      <rPr>
        <sz val="20"/>
        <rFont val="华文新魏"/>
        <family val="0"/>
      </rPr>
      <t>济</t>
    </r>
    <r>
      <rPr>
        <sz val="20"/>
        <rFont val="Times New Roman"/>
        <family val="1"/>
      </rPr>
      <t xml:space="preserve"> </t>
    </r>
    <r>
      <rPr>
        <sz val="20"/>
        <rFont val="华文新魏"/>
        <family val="0"/>
      </rPr>
      <t>效</t>
    </r>
    <r>
      <rPr>
        <sz val="20"/>
        <rFont val="Times New Roman"/>
        <family val="1"/>
      </rPr>
      <t xml:space="preserve"> </t>
    </r>
    <r>
      <rPr>
        <sz val="20"/>
        <rFont val="华文新魏"/>
        <family val="0"/>
      </rPr>
      <t>益</t>
    </r>
    <r>
      <rPr>
        <sz val="20"/>
        <rFont val="Times New Roman"/>
        <family val="1"/>
      </rPr>
      <t xml:space="preserve"> </t>
    </r>
    <r>
      <rPr>
        <sz val="20"/>
        <rFont val="华文新魏"/>
        <family val="0"/>
      </rPr>
      <t>费</t>
    </r>
    <r>
      <rPr>
        <sz val="20"/>
        <rFont val="Times New Roman"/>
        <family val="1"/>
      </rPr>
      <t xml:space="preserve"> </t>
    </r>
    <r>
      <rPr>
        <sz val="20"/>
        <rFont val="华文新魏"/>
        <family val="0"/>
      </rPr>
      <t>用</t>
    </r>
    <r>
      <rPr>
        <sz val="20"/>
        <rFont val="Times New Roman"/>
        <family val="1"/>
      </rPr>
      <t xml:space="preserve"> </t>
    </r>
    <r>
      <rPr>
        <sz val="20"/>
        <rFont val="华文新魏"/>
        <family val="0"/>
      </rPr>
      <t>流</t>
    </r>
    <r>
      <rPr>
        <sz val="20"/>
        <rFont val="Times New Roman"/>
        <family val="1"/>
      </rPr>
      <t xml:space="preserve"> </t>
    </r>
    <r>
      <rPr>
        <sz val="20"/>
        <rFont val="华文新魏"/>
        <family val="0"/>
      </rPr>
      <t>量</t>
    </r>
    <r>
      <rPr>
        <sz val="20"/>
        <rFont val="Times New Roman"/>
        <family val="1"/>
      </rPr>
      <t xml:space="preserve"> </t>
    </r>
    <r>
      <rPr>
        <sz val="20"/>
        <rFont val="华文新魏"/>
        <family val="0"/>
      </rPr>
      <t>表</t>
    </r>
  </si>
  <si>
    <r>
      <t>序</t>
    </r>
    <r>
      <rPr>
        <sz val="12"/>
        <rFont val="宋体"/>
        <family val="0"/>
      </rPr>
      <t>号</t>
    </r>
  </si>
  <si>
    <t>年份</t>
  </si>
  <si>
    <t>项目</t>
  </si>
  <si>
    <r>
      <t>增量效益流量</t>
    </r>
    <r>
      <rPr>
        <sz val="12"/>
        <rFont val="Times New Roman"/>
        <family val="1"/>
      </rPr>
      <t>B</t>
    </r>
  </si>
  <si>
    <t>灌溉效益</t>
  </si>
  <si>
    <t>回收固定资产余值</t>
  </si>
  <si>
    <t>回收流动资金</t>
  </si>
  <si>
    <r>
      <t>增量费用流量</t>
    </r>
    <r>
      <rPr>
        <sz val="12"/>
        <rFont val="Times New Roman"/>
        <family val="1"/>
      </rPr>
      <t>C</t>
    </r>
  </si>
  <si>
    <t>本次投资</t>
  </si>
  <si>
    <t>年运行费用</t>
  </si>
  <si>
    <t>流动资金</t>
  </si>
  <si>
    <r>
      <t>增量净效益流量（</t>
    </r>
    <r>
      <rPr>
        <sz val="12"/>
        <rFont val="Times New Roman"/>
        <family val="1"/>
      </rPr>
      <t>B-C</t>
    </r>
    <r>
      <rPr>
        <sz val="12"/>
        <rFont val="宋体"/>
        <family val="0"/>
      </rPr>
      <t>）</t>
    </r>
  </si>
  <si>
    <t>累计增量净效益流量</t>
  </si>
  <si>
    <r>
      <t>指标系数</t>
    </r>
    <r>
      <rPr>
        <sz val="12"/>
        <rFont val="Times New Roman"/>
        <family val="1"/>
      </rPr>
      <t>ic=12%</t>
    </r>
  </si>
  <si>
    <r>
      <t>指标系数</t>
    </r>
    <r>
      <rPr>
        <sz val="12"/>
        <rFont val="Times New Roman"/>
        <family val="1"/>
      </rPr>
      <t>ic=10%</t>
    </r>
  </si>
  <si>
    <t>i=12%</t>
  </si>
  <si>
    <t>EBCR=</t>
  </si>
  <si>
    <t>1.1.1</t>
  </si>
  <si>
    <t>1.1.2</t>
  </si>
  <si>
    <t>恢复灌溉增量效益</t>
  </si>
  <si>
    <t>改善灌溉增量效益</t>
  </si>
  <si>
    <r>
      <t>运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行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期（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年）</t>
    </r>
  </si>
  <si>
    <r>
      <t>建设期（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年）</t>
    </r>
  </si>
  <si>
    <t>……</t>
  </si>
  <si>
    <r>
      <t>指标系数</t>
    </r>
    <r>
      <rPr>
        <sz val="12"/>
        <rFont val="Times New Roman"/>
        <family val="1"/>
      </rPr>
      <t>ic=17.5%</t>
    </r>
  </si>
  <si>
    <r>
      <t>序</t>
    </r>
    <r>
      <rPr>
        <sz val="12"/>
        <rFont val="宋体"/>
        <family val="0"/>
      </rPr>
      <t>号</t>
    </r>
  </si>
  <si>
    <t>年份</t>
  </si>
  <si>
    <t>建设期</t>
  </si>
  <si>
    <r>
      <t>运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行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期</t>
    </r>
  </si>
  <si>
    <t>项目</t>
  </si>
  <si>
    <r>
      <t>增量效益流量</t>
    </r>
    <r>
      <rPr>
        <sz val="12"/>
        <rFont val="Times New Roman"/>
        <family val="1"/>
      </rPr>
      <t>B</t>
    </r>
  </si>
  <si>
    <t>灌溉效益</t>
  </si>
  <si>
    <t>回收固定资产余值</t>
  </si>
  <si>
    <t>回收流动资金</t>
  </si>
  <si>
    <r>
      <t>增量费用流量</t>
    </r>
    <r>
      <rPr>
        <sz val="12"/>
        <rFont val="Times New Roman"/>
        <family val="1"/>
      </rPr>
      <t>C</t>
    </r>
  </si>
  <si>
    <t>本次投资</t>
  </si>
  <si>
    <t>年运行费用</t>
  </si>
  <si>
    <t>流动资金</t>
  </si>
  <si>
    <r>
      <t>增量净效益流量（</t>
    </r>
    <r>
      <rPr>
        <sz val="12"/>
        <rFont val="Times New Roman"/>
        <family val="1"/>
      </rPr>
      <t>B-C</t>
    </r>
    <r>
      <rPr>
        <sz val="12"/>
        <rFont val="宋体"/>
        <family val="0"/>
      </rPr>
      <t>）</t>
    </r>
  </si>
  <si>
    <t>累计增量净效益流量</t>
  </si>
  <si>
    <r>
      <t>指标系数</t>
    </r>
    <r>
      <rPr>
        <sz val="12"/>
        <rFont val="Times New Roman"/>
        <family val="1"/>
      </rPr>
      <t>ic=12%</t>
    </r>
  </si>
  <si>
    <r>
      <t>指标系数</t>
    </r>
    <r>
      <rPr>
        <sz val="12"/>
        <rFont val="Times New Roman"/>
        <family val="1"/>
      </rPr>
      <t>ic=10%</t>
    </r>
  </si>
  <si>
    <r>
      <t>指标系数</t>
    </r>
    <r>
      <rPr>
        <sz val="12"/>
        <rFont val="Times New Roman"/>
        <family val="1"/>
      </rPr>
      <t>ic=22%</t>
    </r>
  </si>
  <si>
    <t>i=12%</t>
  </si>
  <si>
    <t>经济效益费用比</t>
  </si>
  <si>
    <t>EBCR=</t>
  </si>
  <si>
    <t>经济内部收益率</t>
  </si>
  <si>
    <t>EIRR=</t>
  </si>
  <si>
    <r>
      <t>经济净现值（</t>
    </r>
    <r>
      <rPr>
        <sz val="12"/>
        <rFont val="Times New Roman"/>
        <family val="1"/>
      </rPr>
      <t>ENPV</t>
    </r>
    <r>
      <rPr>
        <sz val="12"/>
        <rFont val="宋体"/>
        <family val="0"/>
      </rPr>
      <t>）</t>
    </r>
  </si>
  <si>
    <t>I=12%</t>
  </si>
  <si>
    <t>万元</t>
  </si>
  <si>
    <r>
      <t>国</t>
    </r>
    <r>
      <rPr>
        <sz val="20"/>
        <rFont val="Times New Roman"/>
        <family val="1"/>
      </rPr>
      <t xml:space="preserve"> </t>
    </r>
    <r>
      <rPr>
        <sz val="20"/>
        <rFont val="华文新魏"/>
        <family val="0"/>
      </rPr>
      <t>民</t>
    </r>
    <r>
      <rPr>
        <sz val="20"/>
        <rFont val="Times New Roman"/>
        <family val="1"/>
      </rPr>
      <t xml:space="preserve"> </t>
    </r>
    <r>
      <rPr>
        <sz val="20"/>
        <rFont val="华文新魏"/>
        <family val="0"/>
      </rPr>
      <t>经</t>
    </r>
    <r>
      <rPr>
        <sz val="20"/>
        <rFont val="Times New Roman"/>
        <family val="1"/>
      </rPr>
      <t xml:space="preserve"> </t>
    </r>
    <r>
      <rPr>
        <sz val="20"/>
        <rFont val="华文新魏"/>
        <family val="0"/>
      </rPr>
      <t>济</t>
    </r>
    <r>
      <rPr>
        <sz val="20"/>
        <rFont val="Times New Roman"/>
        <family val="1"/>
      </rPr>
      <t xml:space="preserve"> </t>
    </r>
    <r>
      <rPr>
        <sz val="20"/>
        <rFont val="华文新魏"/>
        <family val="0"/>
      </rPr>
      <t>效</t>
    </r>
    <r>
      <rPr>
        <sz val="20"/>
        <rFont val="Times New Roman"/>
        <family val="1"/>
      </rPr>
      <t xml:space="preserve"> </t>
    </r>
    <r>
      <rPr>
        <sz val="20"/>
        <rFont val="华文新魏"/>
        <family val="0"/>
      </rPr>
      <t>益</t>
    </r>
    <r>
      <rPr>
        <sz val="20"/>
        <rFont val="Times New Roman"/>
        <family val="1"/>
      </rPr>
      <t xml:space="preserve"> </t>
    </r>
    <r>
      <rPr>
        <sz val="20"/>
        <rFont val="华文新魏"/>
        <family val="0"/>
      </rPr>
      <t>费</t>
    </r>
    <r>
      <rPr>
        <sz val="20"/>
        <rFont val="Times New Roman"/>
        <family val="1"/>
      </rPr>
      <t xml:space="preserve"> </t>
    </r>
    <r>
      <rPr>
        <sz val="20"/>
        <rFont val="华文新魏"/>
        <family val="0"/>
      </rPr>
      <t>用</t>
    </r>
    <r>
      <rPr>
        <sz val="20"/>
        <rFont val="Times New Roman"/>
        <family val="1"/>
      </rPr>
      <t xml:space="preserve"> </t>
    </r>
    <r>
      <rPr>
        <sz val="20"/>
        <rFont val="华文新魏"/>
        <family val="0"/>
      </rPr>
      <t>流</t>
    </r>
    <r>
      <rPr>
        <sz val="20"/>
        <rFont val="Times New Roman"/>
        <family val="1"/>
      </rPr>
      <t xml:space="preserve"> </t>
    </r>
    <r>
      <rPr>
        <sz val="20"/>
        <rFont val="华文新魏"/>
        <family val="0"/>
      </rPr>
      <t>量</t>
    </r>
    <r>
      <rPr>
        <sz val="20"/>
        <rFont val="Times New Roman"/>
        <family val="1"/>
      </rPr>
      <t xml:space="preserve"> </t>
    </r>
    <r>
      <rPr>
        <sz val="20"/>
        <rFont val="华文新魏"/>
        <family val="0"/>
      </rPr>
      <t>表</t>
    </r>
  </si>
  <si>
    <r>
      <t>序</t>
    </r>
    <r>
      <rPr>
        <sz val="12"/>
        <rFont val="宋体"/>
        <family val="0"/>
      </rPr>
      <t>号</t>
    </r>
  </si>
  <si>
    <t>年份</t>
  </si>
  <si>
    <t>建设期</t>
  </si>
  <si>
    <r>
      <t>运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行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期</t>
    </r>
  </si>
  <si>
    <t>项目</t>
  </si>
  <si>
    <r>
      <t>增量效益流量</t>
    </r>
    <r>
      <rPr>
        <sz val="12"/>
        <rFont val="Times New Roman"/>
        <family val="1"/>
      </rPr>
      <t>B</t>
    </r>
  </si>
  <si>
    <t>灌溉效益</t>
  </si>
  <si>
    <t>回收固定资产余值</t>
  </si>
  <si>
    <t>回收流动资金</t>
  </si>
  <si>
    <r>
      <t>增量费用流量</t>
    </r>
    <r>
      <rPr>
        <sz val="12"/>
        <rFont val="Times New Roman"/>
        <family val="1"/>
      </rPr>
      <t>C</t>
    </r>
  </si>
  <si>
    <t>本次投资</t>
  </si>
  <si>
    <t>年运行费用</t>
  </si>
  <si>
    <t>流动资金</t>
  </si>
  <si>
    <r>
      <t>增量净效益流量（</t>
    </r>
    <r>
      <rPr>
        <sz val="12"/>
        <rFont val="Times New Roman"/>
        <family val="1"/>
      </rPr>
      <t>B-C</t>
    </r>
    <r>
      <rPr>
        <sz val="12"/>
        <rFont val="宋体"/>
        <family val="0"/>
      </rPr>
      <t>）</t>
    </r>
  </si>
  <si>
    <t>累计增量净效益流量</t>
  </si>
  <si>
    <r>
      <t>指标系数</t>
    </r>
    <r>
      <rPr>
        <sz val="12"/>
        <rFont val="Times New Roman"/>
        <family val="1"/>
      </rPr>
      <t>ic=12%</t>
    </r>
  </si>
  <si>
    <r>
      <t>指标系数</t>
    </r>
    <r>
      <rPr>
        <sz val="12"/>
        <rFont val="Times New Roman"/>
        <family val="1"/>
      </rPr>
      <t>ic=10%</t>
    </r>
  </si>
  <si>
    <r>
      <t>指标系数</t>
    </r>
    <r>
      <rPr>
        <sz val="12"/>
        <rFont val="Times New Roman"/>
        <family val="1"/>
      </rPr>
      <t>ic=22%</t>
    </r>
  </si>
  <si>
    <t>i=12%</t>
  </si>
  <si>
    <t>经济效益费用比</t>
  </si>
  <si>
    <t>EBCR=</t>
  </si>
  <si>
    <t>经济内部收益率</t>
  </si>
  <si>
    <t>EIRR=</t>
  </si>
  <si>
    <r>
      <t>经济净现值（</t>
    </r>
    <r>
      <rPr>
        <sz val="12"/>
        <rFont val="Times New Roman"/>
        <family val="1"/>
      </rPr>
      <t>ENPV</t>
    </r>
    <r>
      <rPr>
        <sz val="12"/>
        <rFont val="宋体"/>
        <family val="0"/>
      </rPr>
      <t>）</t>
    </r>
  </si>
  <si>
    <t>I=12%</t>
  </si>
  <si>
    <t>万元</t>
  </si>
  <si>
    <t>…</t>
  </si>
  <si>
    <t>合计</t>
  </si>
  <si>
    <t>表9-4      国民经济评价效益费用流量表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</si>
</sst>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);\(0.00\)"/>
    <numFmt numFmtId="179" formatCode="0_);[Red]\(0\)"/>
    <numFmt numFmtId="180" formatCode="0_ "/>
    <numFmt numFmtId="181" formatCode="0_);\(0\)"/>
    <numFmt numFmtId="182" formatCode="0.0_);\(0.0\)"/>
    <numFmt numFmtId="183" formatCode="0.0_);[Red]\(0.0\)"/>
    <numFmt numFmtId="184" formatCode="&quot;￥&quot;#,##0.00_);[Red]\(&quot;￥&quot;#,##0.00\)"/>
    <numFmt numFmtId="185" formatCode="0.000_ "/>
    <numFmt numFmtId="186" formatCode="0.0_ "/>
    <numFmt numFmtId="187" formatCode="0.000000_);[Red]\(0.000000\)"/>
    <numFmt numFmtId="188" formatCode="[DBNum1]yyyy&quot;年&quot;m&quot;月&quot;"/>
    <numFmt numFmtId="189" formatCode="&quot;￥&quot;#,##0.0_);[Red]\(&quot;￥&quot;#,##0.0\)"/>
    <numFmt numFmtId="190" formatCode="#,##0.0_);[Red]\(#,##0.0\)"/>
    <numFmt numFmtId="191" formatCode="0.000_);[Red]\(0.000\)"/>
  </numFmts>
  <fonts count="1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20"/>
      <name val="Times New Roman"/>
      <family val="1"/>
    </font>
    <font>
      <sz val="20"/>
      <name val="华文新魏"/>
      <family val="0"/>
    </font>
    <font>
      <b/>
      <sz val="12"/>
      <name val="宋体"/>
      <family val="0"/>
    </font>
    <font>
      <sz val="20"/>
      <name val="黑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0" fontId="0" fillId="0" borderId="5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6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left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 quotePrefix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NumberFormat="1" applyBorder="1" applyAlignment="1">
      <alignment horizontal="center" vertical="center" textRotation="255"/>
    </xf>
    <xf numFmtId="0" fontId="0" fillId="0" borderId="17" xfId="0" applyNumberFormat="1" applyBorder="1" applyAlignment="1">
      <alignment horizontal="center" vertical="center" textRotation="255"/>
    </xf>
    <xf numFmtId="0" fontId="0" fillId="0" borderId="26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7" xfId="0" applyFont="1" applyBorder="1" applyAlignment="1" quotePrefix="1">
      <alignment horizontal="center" vertical="center"/>
    </xf>
    <xf numFmtId="0" fontId="0" fillId="0" borderId="27" xfId="0" applyBorder="1" applyAlignment="1">
      <alignment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41"/>
  <sheetViews>
    <sheetView tabSelected="1" zoomScale="75" zoomScaleNormal="75" workbookViewId="0" topLeftCell="A1">
      <selection activeCell="AH47" sqref="AH47"/>
    </sheetView>
  </sheetViews>
  <sheetFormatPr defaultColWidth="9.00390625" defaultRowHeight="14.25"/>
  <cols>
    <col min="4" max="4" width="12.375" style="0" customWidth="1"/>
    <col min="10" max="33" width="9.00390625" style="0" hidden="1" customWidth="1"/>
  </cols>
  <sheetData>
    <row r="1" spans="2:39" ht="26.25" thickBot="1">
      <c r="B1" s="79" t="s">
        <v>81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1"/>
    </row>
    <row r="2" spans="2:39" ht="15.75">
      <c r="B2" s="74" t="s">
        <v>26</v>
      </c>
      <c r="C2" s="40"/>
      <c r="D2" s="41" t="s">
        <v>27</v>
      </c>
      <c r="E2" s="76" t="s">
        <v>28</v>
      </c>
      <c r="F2" s="61"/>
      <c r="G2" s="76" t="s">
        <v>29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1"/>
      <c r="AL2" s="77" t="s">
        <v>80</v>
      </c>
      <c r="AM2" s="1"/>
    </row>
    <row r="3" spans="2:39" ht="14.25">
      <c r="B3" s="75"/>
      <c r="C3" s="43" t="s">
        <v>30</v>
      </c>
      <c r="D3" s="44"/>
      <c r="E3" s="2">
        <v>1</v>
      </c>
      <c r="F3" s="2">
        <v>2</v>
      </c>
      <c r="G3" s="45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>
        <v>13</v>
      </c>
      <c r="R3" s="2">
        <v>14</v>
      </c>
      <c r="S3" s="2">
        <v>15</v>
      </c>
      <c r="T3" s="2">
        <v>16</v>
      </c>
      <c r="U3" s="2">
        <v>17</v>
      </c>
      <c r="V3" s="2">
        <v>18</v>
      </c>
      <c r="W3" s="2">
        <v>19</v>
      </c>
      <c r="X3" s="2">
        <v>20</v>
      </c>
      <c r="Y3" s="2">
        <v>21</v>
      </c>
      <c r="Z3" s="2">
        <v>22</v>
      </c>
      <c r="AA3" s="2">
        <v>23</v>
      </c>
      <c r="AB3" s="2">
        <v>24</v>
      </c>
      <c r="AC3" s="2">
        <v>25</v>
      </c>
      <c r="AD3" s="2">
        <v>26</v>
      </c>
      <c r="AE3" s="2">
        <v>27</v>
      </c>
      <c r="AF3" s="2">
        <v>28</v>
      </c>
      <c r="AG3" s="2">
        <v>29</v>
      </c>
      <c r="AH3" s="2"/>
      <c r="AI3" s="2">
        <v>30</v>
      </c>
      <c r="AJ3" s="2">
        <v>31</v>
      </c>
      <c r="AK3" s="2">
        <v>32</v>
      </c>
      <c r="AL3" s="78"/>
      <c r="AM3" s="1"/>
    </row>
    <row r="4" spans="2:39" ht="15.75">
      <c r="B4" s="47">
        <v>1</v>
      </c>
      <c r="C4" s="48" t="s">
        <v>31</v>
      </c>
      <c r="D4" s="49"/>
      <c r="E4" s="2">
        <f aca="true" t="shared" si="0" ref="E4:AL4">SUM(E5:E7)</f>
        <v>0</v>
      </c>
      <c r="F4" s="2">
        <f t="shared" si="0"/>
        <v>0</v>
      </c>
      <c r="G4" s="2">
        <f t="shared" si="0"/>
        <v>376.89</v>
      </c>
      <c r="H4" s="2">
        <f t="shared" si="0"/>
        <v>376.89</v>
      </c>
      <c r="I4" s="2">
        <f t="shared" si="0"/>
        <v>376.89</v>
      </c>
      <c r="J4" s="2">
        <f t="shared" si="0"/>
        <v>376.89</v>
      </c>
      <c r="K4" s="2">
        <f t="shared" si="0"/>
        <v>376.89</v>
      </c>
      <c r="L4" s="2">
        <f t="shared" si="0"/>
        <v>376.89</v>
      </c>
      <c r="M4" s="2">
        <f t="shared" si="0"/>
        <v>376.89</v>
      </c>
      <c r="N4" s="2">
        <f t="shared" si="0"/>
        <v>376.89</v>
      </c>
      <c r="O4" s="2">
        <f t="shared" si="0"/>
        <v>376.89</v>
      </c>
      <c r="P4" s="2">
        <f t="shared" si="0"/>
        <v>376.89</v>
      </c>
      <c r="Q4" s="2">
        <f t="shared" si="0"/>
        <v>376.89</v>
      </c>
      <c r="R4" s="2">
        <f t="shared" si="0"/>
        <v>376.89</v>
      </c>
      <c r="S4" s="2">
        <f t="shared" si="0"/>
        <v>376.89</v>
      </c>
      <c r="T4" s="2">
        <f t="shared" si="0"/>
        <v>376.89</v>
      </c>
      <c r="U4" s="2">
        <f t="shared" si="0"/>
        <v>376.89</v>
      </c>
      <c r="V4" s="2">
        <f t="shared" si="0"/>
        <v>376.89</v>
      </c>
      <c r="W4" s="2">
        <f t="shared" si="0"/>
        <v>376.89</v>
      </c>
      <c r="X4" s="2">
        <f t="shared" si="0"/>
        <v>376.89</v>
      </c>
      <c r="Y4" s="2">
        <f t="shared" si="0"/>
        <v>376.89</v>
      </c>
      <c r="Z4" s="2">
        <f t="shared" si="0"/>
        <v>376.89</v>
      </c>
      <c r="AA4" s="2">
        <f t="shared" si="0"/>
        <v>376.89</v>
      </c>
      <c r="AB4" s="2">
        <f t="shared" si="0"/>
        <v>376.89</v>
      </c>
      <c r="AC4" s="2">
        <f t="shared" si="0"/>
        <v>376.89</v>
      </c>
      <c r="AD4" s="2">
        <f t="shared" si="0"/>
        <v>376.89</v>
      </c>
      <c r="AE4" s="2">
        <f t="shared" si="0"/>
        <v>376.89</v>
      </c>
      <c r="AF4" s="2">
        <f t="shared" si="0"/>
        <v>376.89</v>
      </c>
      <c r="AG4" s="2">
        <f t="shared" si="0"/>
        <v>376.89</v>
      </c>
      <c r="AH4" s="64" t="s">
        <v>79</v>
      </c>
      <c r="AI4" s="2">
        <f t="shared" si="0"/>
        <v>376.89</v>
      </c>
      <c r="AJ4" s="2">
        <f t="shared" si="0"/>
        <v>376.89</v>
      </c>
      <c r="AK4" s="2">
        <f t="shared" si="0"/>
        <v>382.13</v>
      </c>
      <c r="AL4" s="50">
        <f t="shared" si="0"/>
        <v>11311.939999999997</v>
      </c>
      <c r="AM4" s="1"/>
    </row>
    <row r="5" spans="2:39" ht="14.25">
      <c r="B5" s="47">
        <v>1.1</v>
      </c>
      <c r="C5" s="48" t="s">
        <v>32</v>
      </c>
      <c r="D5" s="49"/>
      <c r="E5" s="2">
        <v>0</v>
      </c>
      <c r="F5" s="2">
        <v>0</v>
      </c>
      <c r="G5" s="2">
        <v>376.89</v>
      </c>
      <c r="H5" s="2">
        <v>376.89</v>
      </c>
      <c r="I5" s="2">
        <v>376.89</v>
      </c>
      <c r="J5" s="2">
        <v>376.89</v>
      </c>
      <c r="K5" s="2">
        <v>376.89</v>
      </c>
      <c r="L5" s="2">
        <v>376.89</v>
      </c>
      <c r="M5" s="2">
        <v>376.89</v>
      </c>
      <c r="N5" s="2">
        <v>376.89</v>
      </c>
      <c r="O5" s="2">
        <v>376.89</v>
      </c>
      <c r="P5" s="2">
        <v>376.89</v>
      </c>
      <c r="Q5" s="2">
        <v>376.89</v>
      </c>
      <c r="R5" s="2">
        <v>376.89</v>
      </c>
      <c r="S5" s="2">
        <v>376.89</v>
      </c>
      <c r="T5" s="2">
        <v>376.89</v>
      </c>
      <c r="U5" s="2">
        <v>376.89</v>
      </c>
      <c r="V5" s="2">
        <v>376.89</v>
      </c>
      <c r="W5" s="2">
        <v>376.89</v>
      </c>
      <c r="X5" s="2">
        <v>376.89</v>
      </c>
      <c r="Y5" s="2">
        <v>376.89</v>
      </c>
      <c r="Z5" s="2">
        <v>376.89</v>
      </c>
      <c r="AA5" s="2">
        <v>376.89</v>
      </c>
      <c r="AB5" s="2">
        <v>376.89</v>
      </c>
      <c r="AC5" s="2">
        <v>376.89</v>
      </c>
      <c r="AD5" s="2">
        <v>376.89</v>
      </c>
      <c r="AE5" s="2">
        <v>376.89</v>
      </c>
      <c r="AF5" s="2">
        <v>376.89</v>
      </c>
      <c r="AG5" s="2">
        <v>376.89</v>
      </c>
      <c r="AH5" s="66" t="s">
        <v>79</v>
      </c>
      <c r="AI5" s="2">
        <v>376.89</v>
      </c>
      <c r="AJ5" s="2">
        <v>376.89</v>
      </c>
      <c r="AK5" s="2">
        <v>376.89</v>
      </c>
      <c r="AL5" s="51">
        <f>SUM(E5:AK5)</f>
        <v>11306.699999999997</v>
      </c>
      <c r="AM5" s="1"/>
    </row>
    <row r="6" spans="2:39" ht="14.25">
      <c r="B6" s="47">
        <v>1.2</v>
      </c>
      <c r="C6" s="48" t="s">
        <v>33</v>
      </c>
      <c r="D6" s="49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51">
        <f>SUM(E6:AK6)</f>
        <v>0</v>
      </c>
      <c r="AM6" s="1"/>
    </row>
    <row r="7" spans="2:39" ht="14.25">
      <c r="B7" s="47">
        <v>1.3</v>
      </c>
      <c r="C7" s="48" t="s">
        <v>34</v>
      </c>
      <c r="D7" s="4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>
        <v>5.24</v>
      </c>
      <c r="AL7" s="51">
        <f>SUM(E7:AK7)</f>
        <v>5.24</v>
      </c>
      <c r="AM7" s="1"/>
    </row>
    <row r="8" spans="2:39" ht="14.25">
      <c r="B8" s="47"/>
      <c r="C8" s="48"/>
      <c r="D8" s="49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50"/>
      <c r="AM8" s="1"/>
    </row>
    <row r="9" spans="2:39" ht="15.75">
      <c r="B9" s="47">
        <v>2</v>
      </c>
      <c r="C9" s="48" t="s">
        <v>35</v>
      </c>
      <c r="D9" s="49"/>
      <c r="E9" s="2">
        <f aca="true" t="shared" si="1" ref="E9:AK9">SUM(E10:E12)</f>
        <v>1131.44</v>
      </c>
      <c r="F9" s="2">
        <f t="shared" si="1"/>
        <v>1021.83</v>
      </c>
      <c r="G9" s="2">
        <f t="shared" si="1"/>
        <v>52.39</v>
      </c>
      <c r="H9" s="2">
        <f t="shared" si="1"/>
        <v>52.39</v>
      </c>
      <c r="I9" s="2">
        <f t="shared" si="1"/>
        <v>52.39</v>
      </c>
      <c r="J9" s="2">
        <f t="shared" si="1"/>
        <v>52.39</v>
      </c>
      <c r="K9" s="2">
        <f t="shared" si="1"/>
        <v>52.39</v>
      </c>
      <c r="L9" s="2">
        <f t="shared" si="1"/>
        <v>52.39</v>
      </c>
      <c r="M9" s="2">
        <f t="shared" si="1"/>
        <v>52.39</v>
      </c>
      <c r="N9" s="2">
        <f t="shared" si="1"/>
        <v>52.39</v>
      </c>
      <c r="O9" s="2">
        <f t="shared" si="1"/>
        <v>52.39</v>
      </c>
      <c r="P9" s="2">
        <f t="shared" si="1"/>
        <v>52.39</v>
      </c>
      <c r="Q9" s="2">
        <f t="shared" si="1"/>
        <v>52.39</v>
      </c>
      <c r="R9" s="2">
        <f t="shared" si="1"/>
        <v>52.39</v>
      </c>
      <c r="S9" s="2">
        <f t="shared" si="1"/>
        <v>52.39</v>
      </c>
      <c r="T9" s="2">
        <f t="shared" si="1"/>
        <v>52.39</v>
      </c>
      <c r="U9" s="2">
        <f t="shared" si="1"/>
        <v>52.39</v>
      </c>
      <c r="V9" s="2">
        <f t="shared" si="1"/>
        <v>52.39</v>
      </c>
      <c r="W9" s="2">
        <f t="shared" si="1"/>
        <v>52.39</v>
      </c>
      <c r="X9" s="2">
        <f t="shared" si="1"/>
        <v>52.39</v>
      </c>
      <c r="Y9" s="2">
        <f t="shared" si="1"/>
        <v>52.39</v>
      </c>
      <c r="Z9" s="2">
        <f t="shared" si="1"/>
        <v>52.39</v>
      </c>
      <c r="AA9" s="2">
        <f t="shared" si="1"/>
        <v>52.39</v>
      </c>
      <c r="AB9" s="2">
        <f t="shared" si="1"/>
        <v>52.39</v>
      </c>
      <c r="AC9" s="2">
        <f t="shared" si="1"/>
        <v>52.39</v>
      </c>
      <c r="AD9" s="2">
        <f t="shared" si="1"/>
        <v>52.39</v>
      </c>
      <c r="AE9" s="2">
        <f t="shared" si="1"/>
        <v>52.39</v>
      </c>
      <c r="AF9" s="2">
        <f t="shared" si="1"/>
        <v>52.39</v>
      </c>
      <c r="AG9" s="2">
        <f t="shared" si="1"/>
        <v>52.39</v>
      </c>
      <c r="AH9" s="64" t="s">
        <v>79</v>
      </c>
      <c r="AI9" s="2">
        <f t="shared" si="1"/>
        <v>52.39</v>
      </c>
      <c r="AJ9" s="2">
        <f t="shared" si="1"/>
        <v>52.39</v>
      </c>
      <c r="AK9" s="2">
        <f t="shared" si="1"/>
        <v>52.39</v>
      </c>
      <c r="AL9" s="51">
        <f>SUM(E9:AK9)</f>
        <v>3724.969999999996</v>
      </c>
      <c r="AM9" s="1"/>
    </row>
    <row r="10" spans="2:39" ht="14.25">
      <c r="B10" s="47">
        <v>2.1</v>
      </c>
      <c r="C10" s="48" t="s">
        <v>36</v>
      </c>
      <c r="D10" s="49"/>
      <c r="E10" s="2">
        <v>1100</v>
      </c>
      <c r="F10" s="2">
        <v>995.63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51">
        <f>SUM(E10:AK10)</f>
        <v>2095.63</v>
      </c>
      <c r="AM10" s="1"/>
    </row>
    <row r="11" spans="2:39" ht="14.25">
      <c r="B11" s="47">
        <v>2.2</v>
      </c>
      <c r="C11" s="48" t="s">
        <v>37</v>
      </c>
      <c r="D11" s="49"/>
      <c r="E11" s="2">
        <v>26.2</v>
      </c>
      <c r="F11" s="2">
        <v>26.2</v>
      </c>
      <c r="G11" s="2">
        <v>52.39</v>
      </c>
      <c r="H11" s="2">
        <v>52.39</v>
      </c>
      <c r="I11" s="2">
        <v>52.39</v>
      </c>
      <c r="J11" s="2">
        <v>52.39</v>
      </c>
      <c r="K11" s="2">
        <v>52.39</v>
      </c>
      <c r="L11" s="2">
        <v>52.39</v>
      </c>
      <c r="M11" s="2">
        <v>52.39</v>
      </c>
      <c r="N11" s="2">
        <v>52.39</v>
      </c>
      <c r="O11" s="2">
        <v>52.39</v>
      </c>
      <c r="P11" s="2">
        <v>52.39</v>
      </c>
      <c r="Q11" s="2">
        <v>52.39</v>
      </c>
      <c r="R11" s="2">
        <v>52.39</v>
      </c>
      <c r="S11" s="2">
        <v>52.39</v>
      </c>
      <c r="T11" s="2">
        <v>52.39</v>
      </c>
      <c r="U11" s="2">
        <v>52.39</v>
      </c>
      <c r="V11" s="2">
        <v>52.39</v>
      </c>
      <c r="W11" s="2">
        <v>52.39</v>
      </c>
      <c r="X11" s="2">
        <v>52.39</v>
      </c>
      <c r="Y11" s="2">
        <v>52.39</v>
      </c>
      <c r="Z11" s="2">
        <v>52.39</v>
      </c>
      <c r="AA11" s="2">
        <v>52.39</v>
      </c>
      <c r="AB11" s="2">
        <v>52.39</v>
      </c>
      <c r="AC11" s="2">
        <v>52.39</v>
      </c>
      <c r="AD11" s="2">
        <v>52.39</v>
      </c>
      <c r="AE11" s="2">
        <v>52.39</v>
      </c>
      <c r="AF11" s="2">
        <v>52.39</v>
      </c>
      <c r="AG11" s="2">
        <v>52.39</v>
      </c>
      <c r="AH11" s="64" t="s">
        <v>79</v>
      </c>
      <c r="AI11" s="2">
        <v>52.39</v>
      </c>
      <c r="AJ11" s="2">
        <v>52.39</v>
      </c>
      <c r="AK11" s="2">
        <v>52.39</v>
      </c>
      <c r="AL11" s="51">
        <f>SUM(E11:AK11)</f>
        <v>1624.100000000001</v>
      </c>
      <c r="AM11" s="1"/>
    </row>
    <row r="12" spans="2:39" ht="14.25">
      <c r="B12" s="47">
        <v>2.3</v>
      </c>
      <c r="C12" s="48" t="s">
        <v>38</v>
      </c>
      <c r="D12" s="49"/>
      <c r="E12" s="2">
        <v>5.24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51">
        <f>SUM(E12:AK12)</f>
        <v>5.24</v>
      </c>
      <c r="AM12" s="1"/>
    </row>
    <row r="13" spans="2:39" ht="14.25">
      <c r="B13" s="47"/>
      <c r="C13" s="48"/>
      <c r="D13" s="4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51"/>
      <c r="AM13" s="1"/>
    </row>
    <row r="14" spans="2:39" ht="15.75">
      <c r="B14" s="47">
        <v>3</v>
      </c>
      <c r="C14" s="48" t="s">
        <v>39</v>
      </c>
      <c r="D14" s="49"/>
      <c r="E14" s="2">
        <f aca="true" t="shared" si="2" ref="E14:AK14">E4-E9</f>
        <v>-1131.44</v>
      </c>
      <c r="F14" s="2">
        <f t="shared" si="2"/>
        <v>-1021.83</v>
      </c>
      <c r="G14" s="2">
        <f t="shared" si="2"/>
        <v>324.5</v>
      </c>
      <c r="H14" s="2">
        <f t="shared" si="2"/>
        <v>324.5</v>
      </c>
      <c r="I14" s="2">
        <f t="shared" si="2"/>
        <v>324.5</v>
      </c>
      <c r="J14" s="2">
        <f t="shared" si="2"/>
        <v>324.5</v>
      </c>
      <c r="K14" s="2">
        <f t="shared" si="2"/>
        <v>324.5</v>
      </c>
      <c r="L14" s="2">
        <f t="shared" si="2"/>
        <v>324.5</v>
      </c>
      <c r="M14" s="2">
        <f t="shared" si="2"/>
        <v>324.5</v>
      </c>
      <c r="N14" s="2">
        <f t="shared" si="2"/>
        <v>324.5</v>
      </c>
      <c r="O14" s="2">
        <f t="shared" si="2"/>
        <v>324.5</v>
      </c>
      <c r="P14" s="2">
        <f t="shared" si="2"/>
        <v>324.5</v>
      </c>
      <c r="Q14" s="2">
        <f t="shared" si="2"/>
        <v>324.5</v>
      </c>
      <c r="R14" s="2">
        <f t="shared" si="2"/>
        <v>324.5</v>
      </c>
      <c r="S14" s="2">
        <f t="shared" si="2"/>
        <v>324.5</v>
      </c>
      <c r="T14" s="2">
        <f t="shared" si="2"/>
        <v>324.5</v>
      </c>
      <c r="U14" s="2">
        <f t="shared" si="2"/>
        <v>324.5</v>
      </c>
      <c r="V14" s="2">
        <f t="shared" si="2"/>
        <v>324.5</v>
      </c>
      <c r="W14" s="2">
        <f t="shared" si="2"/>
        <v>324.5</v>
      </c>
      <c r="X14" s="2">
        <f t="shared" si="2"/>
        <v>324.5</v>
      </c>
      <c r="Y14" s="2">
        <f t="shared" si="2"/>
        <v>324.5</v>
      </c>
      <c r="Z14" s="2">
        <f t="shared" si="2"/>
        <v>324.5</v>
      </c>
      <c r="AA14" s="2">
        <f t="shared" si="2"/>
        <v>324.5</v>
      </c>
      <c r="AB14" s="2">
        <f t="shared" si="2"/>
        <v>324.5</v>
      </c>
      <c r="AC14" s="2">
        <f t="shared" si="2"/>
        <v>324.5</v>
      </c>
      <c r="AD14" s="2">
        <f t="shared" si="2"/>
        <v>324.5</v>
      </c>
      <c r="AE14" s="2">
        <f t="shared" si="2"/>
        <v>324.5</v>
      </c>
      <c r="AF14" s="2">
        <f t="shared" si="2"/>
        <v>324.5</v>
      </c>
      <c r="AG14" s="2">
        <f t="shared" si="2"/>
        <v>324.5</v>
      </c>
      <c r="AH14" s="64" t="s">
        <v>79</v>
      </c>
      <c r="AI14" s="2">
        <f t="shared" si="2"/>
        <v>324.5</v>
      </c>
      <c r="AJ14" s="2">
        <f t="shared" si="2"/>
        <v>324.5</v>
      </c>
      <c r="AK14" s="2">
        <f t="shared" si="2"/>
        <v>329.74</v>
      </c>
      <c r="AL14" s="51">
        <f>SUM(E14:AK14)</f>
        <v>7586.969999999999</v>
      </c>
      <c r="AM14" s="1"/>
    </row>
    <row r="15" spans="2:39" ht="15" thickBot="1">
      <c r="B15" s="36">
        <v>4</v>
      </c>
      <c r="C15" s="55" t="s">
        <v>40</v>
      </c>
      <c r="D15" s="56"/>
      <c r="E15" s="37">
        <f>E14</f>
        <v>-1131.44</v>
      </c>
      <c r="F15" s="37">
        <f aca="true" t="shared" si="3" ref="F15:AK15">E15+F14</f>
        <v>-2153.27</v>
      </c>
      <c r="G15" s="37">
        <f t="shared" si="3"/>
        <v>-1828.77</v>
      </c>
      <c r="H15" s="37">
        <f t="shared" si="3"/>
        <v>-1504.27</v>
      </c>
      <c r="I15" s="37">
        <f t="shared" si="3"/>
        <v>-1179.77</v>
      </c>
      <c r="J15" s="37">
        <f t="shared" si="3"/>
        <v>-855.27</v>
      </c>
      <c r="K15" s="37">
        <f t="shared" si="3"/>
        <v>-530.77</v>
      </c>
      <c r="L15" s="37">
        <f t="shared" si="3"/>
        <v>-206.26999999999998</v>
      </c>
      <c r="M15" s="37">
        <f t="shared" si="3"/>
        <v>118.23000000000002</v>
      </c>
      <c r="N15" s="37">
        <f t="shared" si="3"/>
        <v>442.73</v>
      </c>
      <c r="O15" s="37">
        <f t="shared" si="3"/>
        <v>767.23</v>
      </c>
      <c r="P15" s="37">
        <f t="shared" si="3"/>
        <v>1091.73</v>
      </c>
      <c r="Q15" s="37">
        <f t="shared" si="3"/>
        <v>1416.23</v>
      </c>
      <c r="R15" s="37">
        <f t="shared" si="3"/>
        <v>1740.73</v>
      </c>
      <c r="S15" s="37">
        <f t="shared" si="3"/>
        <v>2065.23</v>
      </c>
      <c r="T15" s="37">
        <f t="shared" si="3"/>
        <v>2389.73</v>
      </c>
      <c r="U15" s="37">
        <f t="shared" si="3"/>
        <v>2714.23</v>
      </c>
      <c r="V15" s="37">
        <f t="shared" si="3"/>
        <v>3038.73</v>
      </c>
      <c r="W15" s="37">
        <f t="shared" si="3"/>
        <v>3363.23</v>
      </c>
      <c r="X15" s="37">
        <f t="shared" si="3"/>
        <v>3687.73</v>
      </c>
      <c r="Y15" s="37">
        <f t="shared" si="3"/>
        <v>4012.23</v>
      </c>
      <c r="Z15" s="37">
        <f t="shared" si="3"/>
        <v>4336.73</v>
      </c>
      <c r="AA15" s="37">
        <f t="shared" si="3"/>
        <v>4661.23</v>
      </c>
      <c r="AB15" s="37">
        <f t="shared" si="3"/>
        <v>4985.73</v>
      </c>
      <c r="AC15" s="37">
        <f t="shared" si="3"/>
        <v>5310.23</v>
      </c>
      <c r="AD15" s="37">
        <f t="shared" si="3"/>
        <v>5634.73</v>
      </c>
      <c r="AE15" s="37">
        <f t="shared" si="3"/>
        <v>5959.23</v>
      </c>
      <c r="AF15" s="37">
        <f t="shared" si="3"/>
        <v>6283.73</v>
      </c>
      <c r="AG15" s="37">
        <f t="shared" si="3"/>
        <v>6608.23</v>
      </c>
      <c r="AH15" s="65" t="s">
        <v>79</v>
      </c>
      <c r="AI15" s="37">
        <f>AG15+AI14</f>
        <v>6932.73</v>
      </c>
      <c r="AJ15" s="37">
        <f t="shared" si="3"/>
        <v>7257.23</v>
      </c>
      <c r="AK15" s="37">
        <f t="shared" si="3"/>
        <v>7586.969999999999</v>
      </c>
      <c r="AL15" s="38"/>
      <c r="AM15" s="1"/>
    </row>
    <row r="16" spans="2:39" ht="14.25" hidden="1">
      <c r="B16" s="57"/>
      <c r="C16" s="58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46"/>
      <c r="AM16" s="1"/>
    </row>
    <row r="17" spans="2:39" ht="14.25" hidden="1">
      <c r="B17" s="47"/>
      <c r="C17" s="48"/>
      <c r="D17" s="4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51"/>
      <c r="AM17" s="1"/>
    </row>
    <row r="18" spans="2:39" ht="15.75" hidden="1">
      <c r="B18" s="47"/>
      <c r="C18" s="48" t="s">
        <v>41</v>
      </c>
      <c r="D18" s="49"/>
      <c r="E18" s="52">
        <f aca="true" t="shared" si="4" ref="E18:AK18">1/E19</f>
        <v>0.8928571428571428</v>
      </c>
      <c r="F18" s="52">
        <f t="shared" si="4"/>
        <v>0.7971938775510203</v>
      </c>
      <c r="G18" s="52">
        <f t="shared" si="4"/>
        <v>0.7117802478134109</v>
      </c>
      <c r="H18" s="52">
        <f t="shared" si="4"/>
        <v>0.6355180784048311</v>
      </c>
      <c r="I18" s="52">
        <f t="shared" si="4"/>
        <v>0.5674268557185992</v>
      </c>
      <c r="J18" s="52">
        <f t="shared" si="4"/>
        <v>0.5066311211773206</v>
      </c>
      <c r="K18" s="52">
        <f t="shared" si="4"/>
        <v>0.4523492153368934</v>
      </c>
      <c r="L18" s="52">
        <f t="shared" si="4"/>
        <v>0.40388322797936904</v>
      </c>
      <c r="M18" s="52">
        <f t="shared" si="4"/>
        <v>0.36061002498157946</v>
      </c>
      <c r="N18" s="52">
        <f t="shared" si="4"/>
        <v>0.32197323659069593</v>
      </c>
      <c r="O18" s="52">
        <f t="shared" si="4"/>
        <v>0.2874761040988356</v>
      </c>
      <c r="P18" s="52">
        <f t="shared" si="4"/>
        <v>0.25667509294538887</v>
      </c>
      <c r="Q18" s="52">
        <f t="shared" si="4"/>
        <v>0.2291741901298115</v>
      </c>
      <c r="R18" s="52">
        <f t="shared" si="4"/>
        <v>0.20461981261590312</v>
      </c>
      <c r="S18" s="52">
        <f t="shared" si="4"/>
        <v>0.1826962612641992</v>
      </c>
      <c r="T18" s="52">
        <f t="shared" si="4"/>
        <v>0.16312166184303498</v>
      </c>
      <c r="U18" s="52">
        <f t="shared" si="4"/>
        <v>0.14564434093128123</v>
      </c>
      <c r="V18" s="52">
        <f t="shared" si="4"/>
        <v>0.13003959011721536</v>
      </c>
      <c r="W18" s="52">
        <f t="shared" si="4"/>
        <v>0.11610677689037084</v>
      </c>
      <c r="X18" s="52">
        <f t="shared" si="4"/>
        <v>0.10366676508068824</v>
      </c>
      <c r="Y18" s="52">
        <f t="shared" si="4"/>
        <v>0.09255961167918592</v>
      </c>
      <c r="Z18" s="52">
        <f t="shared" si="4"/>
        <v>0.08264251042784457</v>
      </c>
      <c r="AA18" s="52">
        <f t="shared" si="4"/>
        <v>0.07378795573914693</v>
      </c>
      <c r="AB18" s="52">
        <f t="shared" si="4"/>
        <v>0.06588210333852403</v>
      </c>
      <c r="AC18" s="52">
        <f t="shared" si="4"/>
        <v>0.05882330655225359</v>
      </c>
      <c r="AD18" s="52">
        <f t="shared" si="4"/>
        <v>0.05252080942165498</v>
      </c>
      <c r="AE18" s="52">
        <f t="shared" si="4"/>
        <v>0.04689357984076337</v>
      </c>
      <c r="AF18" s="52">
        <f t="shared" si="4"/>
        <v>0.04186926771496729</v>
      </c>
      <c r="AG18" s="52">
        <f t="shared" si="4"/>
        <v>0.03738327474550651</v>
      </c>
      <c r="AH18" s="52"/>
      <c r="AI18" s="52">
        <f t="shared" si="4"/>
        <v>0.033377923879916525</v>
      </c>
      <c r="AJ18" s="52">
        <f t="shared" si="4"/>
        <v>0.029801717749925467</v>
      </c>
      <c r="AK18" s="52">
        <f t="shared" si="4"/>
        <v>0.02660867656243345</v>
      </c>
      <c r="AL18" s="51"/>
      <c r="AM18" s="1"/>
    </row>
    <row r="19" spans="2:39" ht="15.75" hidden="1">
      <c r="B19" s="47"/>
      <c r="C19" s="48"/>
      <c r="D19" s="49"/>
      <c r="E19" s="52">
        <v>1.12</v>
      </c>
      <c r="F19" s="2">
        <f aca="true" t="shared" si="5" ref="F19:AK19">E19*E20</f>
        <v>1.2544000000000002</v>
      </c>
      <c r="G19" s="2">
        <f t="shared" si="5"/>
        <v>1.4049280000000004</v>
      </c>
      <c r="H19" s="2">
        <f t="shared" si="5"/>
        <v>1.5735193600000006</v>
      </c>
      <c r="I19" s="2">
        <f t="shared" si="5"/>
        <v>1.7623416832000007</v>
      </c>
      <c r="J19" s="2">
        <f t="shared" si="5"/>
        <v>1.973822685184001</v>
      </c>
      <c r="K19" s="2">
        <f t="shared" si="5"/>
        <v>2.2106814074060814</v>
      </c>
      <c r="L19" s="2">
        <f t="shared" si="5"/>
        <v>2.4759631762948113</v>
      </c>
      <c r="M19" s="2">
        <f t="shared" si="5"/>
        <v>2.773078757450189</v>
      </c>
      <c r="N19" s="2">
        <f t="shared" si="5"/>
        <v>3.105848208344212</v>
      </c>
      <c r="O19" s="2">
        <f t="shared" si="5"/>
        <v>3.478549993345518</v>
      </c>
      <c r="P19" s="2">
        <f t="shared" si="5"/>
        <v>3.8959759925469806</v>
      </c>
      <c r="Q19" s="2">
        <f t="shared" si="5"/>
        <v>4.363493111652619</v>
      </c>
      <c r="R19" s="2">
        <f t="shared" si="5"/>
        <v>4.887112285050933</v>
      </c>
      <c r="S19" s="2">
        <f t="shared" si="5"/>
        <v>5.4735657592570455</v>
      </c>
      <c r="T19" s="2">
        <f t="shared" si="5"/>
        <v>6.130393650367892</v>
      </c>
      <c r="U19" s="2">
        <f t="shared" si="5"/>
        <v>6.866040888412039</v>
      </c>
      <c r="V19" s="2">
        <f t="shared" si="5"/>
        <v>7.689965795021484</v>
      </c>
      <c r="W19" s="2">
        <f t="shared" si="5"/>
        <v>8.612761690424064</v>
      </c>
      <c r="X19" s="2">
        <f t="shared" si="5"/>
        <v>9.646293093274952</v>
      </c>
      <c r="Y19" s="2">
        <f t="shared" si="5"/>
        <v>10.803848264467948</v>
      </c>
      <c r="Z19" s="2">
        <f t="shared" si="5"/>
        <v>12.100310056204103</v>
      </c>
      <c r="AA19" s="2">
        <f t="shared" si="5"/>
        <v>13.552347262948597</v>
      </c>
      <c r="AB19" s="2">
        <f t="shared" si="5"/>
        <v>15.17862893450243</v>
      </c>
      <c r="AC19" s="2">
        <f t="shared" si="5"/>
        <v>17.000064406642725</v>
      </c>
      <c r="AD19" s="2">
        <f t="shared" si="5"/>
        <v>19.040072135439853</v>
      </c>
      <c r="AE19" s="2">
        <f t="shared" si="5"/>
        <v>21.32488079169264</v>
      </c>
      <c r="AF19" s="2">
        <f t="shared" si="5"/>
        <v>23.88386648669576</v>
      </c>
      <c r="AG19" s="2">
        <f t="shared" si="5"/>
        <v>26.74993046509925</v>
      </c>
      <c r="AH19" s="2"/>
      <c r="AI19" s="2">
        <f>AG19*AG20</f>
        <v>29.959922120911163</v>
      </c>
      <c r="AJ19" s="2">
        <f t="shared" si="5"/>
        <v>33.555112775420504</v>
      </c>
      <c r="AK19" s="2">
        <f t="shared" si="5"/>
        <v>37.58172630847097</v>
      </c>
      <c r="AL19" s="51"/>
      <c r="AM19" s="1"/>
    </row>
    <row r="20" spans="2:39" ht="14.25" hidden="1">
      <c r="B20" s="47"/>
      <c r="C20" s="48"/>
      <c r="D20" s="49"/>
      <c r="E20" s="2">
        <f>E19</f>
        <v>1.12</v>
      </c>
      <c r="F20" s="2">
        <f>E20</f>
        <v>1.12</v>
      </c>
      <c r="G20" s="2">
        <f>E20</f>
        <v>1.12</v>
      </c>
      <c r="H20" s="2">
        <f>G20</f>
        <v>1.12</v>
      </c>
      <c r="I20" s="2">
        <f>E20</f>
        <v>1.12</v>
      </c>
      <c r="J20" s="2">
        <f aca="true" t="shared" si="6" ref="J20:AK20">I20</f>
        <v>1.12</v>
      </c>
      <c r="K20" s="2">
        <f t="shared" si="6"/>
        <v>1.12</v>
      </c>
      <c r="L20" s="2">
        <f t="shared" si="6"/>
        <v>1.12</v>
      </c>
      <c r="M20" s="2">
        <f t="shared" si="6"/>
        <v>1.12</v>
      </c>
      <c r="N20" s="2">
        <f t="shared" si="6"/>
        <v>1.12</v>
      </c>
      <c r="O20" s="2">
        <f t="shared" si="6"/>
        <v>1.12</v>
      </c>
      <c r="P20" s="2">
        <f t="shared" si="6"/>
        <v>1.12</v>
      </c>
      <c r="Q20" s="2">
        <f t="shared" si="6"/>
        <v>1.12</v>
      </c>
      <c r="R20" s="2">
        <f t="shared" si="6"/>
        <v>1.12</v>
      </c>
      <c r="S20" s="2">
        <f t="shared" si="6"/>
        <v>1.12</v>
      </c>
      <c r="T20" s="2">
        <f t="shared" si="6"/>
        <v>1.12</v>
      </c>
      <c r="U20" s="2">
        <f t="shared" si="6"/>
        <v>1.12</v>
      </c>
      <c r="V20" s="2">
        <f t="shared" si="6"/>
        <v>1.12</v>
      </c>
      <c r="W20" s="2">
        <f t="shared" si="6"/>
        <v>1.12</v>
      </c>
      <c r="X20" s="2">
        <f t="shared" si="6"/>
        <v>1.12</v>
      </c>
      <c r="Y20" s="2">
        <f t="shared" si="6"/>
        <v>1.12</v>
      </c>
      <c r="Z20" s="2">
        <f t="shared" si="6"/>
        <v>1.12</v>
      </c>
      <c r="AA20" s="2">
        <f t="shared" si="6"/>
        <v>1.12</v>
      </c>
      <c r="AB20" s="2">
        <f t="shared" si="6"/>
        <v>1.12</v>
      </c>
      <c r="AC20" s="2">
        <f t="shared" si="6"/>
        <v>1.12</v>
      </c>
      <c r="AD20" s="2">
        <f t="shared" si="6"/>
        <v>1.12</v>
      </c>
      <c r="AE20" s="2">
        <f t="shared" si="6"/>
        <v>1.12</v>
      </c>
      <c r="AF20" s="2">
        <f t="shared" si="6"/>
        <v>1.12</v>
      </c>
      <c r="AG20" s="2">
        <f t="shared" si="6"/>
        <v>1.12</v>
      </c>
      <c r="AH20" s="2"/>
      <c r="AI20" s="2">
        <f>AG20</f>
        <v>1.12</v>
      </c>
      <c r="AJ20" s="2">
        <f t="shared" si="6"/>
        <v>1.12</v>
      </c>
      <c r="AK20" s="2">
        <f t="shared" si="6"/>
        <v>1.12</v>
      </c>
      <c r="AL20" s="51"/>
      <c r="AM20" s="1"/>
    </row>
    <row r="21" spans="2:39" ht="14.25" hidden="1">
      <c r="B21" s="47"/>
      <c r="C21" s="48"/>
      <c r="D21" s="49"/>
      <c r="E21" s="2">
        <f aca="true" t="shared" si="7" ref="E21:AK21">E18*E14</f>
        <v>-1010.2142857142857</v>
      </c>
      <c r="F21" s="2">
        <f t="shared" si="7"/>
        <v>-814.5966198979592</v>
      </c>
      <c r="G21" s="2">
        <f t="shared" si="7"/>
        <v>230.97269041545184</v>
      </c>
      <c r="H21" s="2">
        <f t="shared" si="7"/>
        <v>206.22561644236768</v>
      </c>
      <c r="I21" s="2">
        <f t="shared" si="7"/>
        <v>184.13001468068543</v>
      </c>
      <c r="J21" s="2">
        <f t="shared" si="7"/>
        <v>164.40179882204052</v>
      </c>
      <c r="K21" s="2">
        <f t="shared" si="7"/>
        <v>146.7873203768219</v>
      </c>
      <c r="L21" s="2">
        <f t="shared" si="7"/>
        <v>131.06010747930526</v>
      </c>
      <c r="M21" s="2">
        <f t="shared" si="7"/>
        <v>117.01795310652254</v>
      </c>
      <c r="N21" s="2">
        <f t="shared" si="7"/>
        <v>104.48031527368083</v>
      </c>
      <c r="O21" s="2">
        <f t="shared" si="7"/>
        <v>93.28599578007216</v>
      </c>
      <c r="P21" s="2">
        <f t="shared" si="7"/>
        <v>83.2910676607787</v>
      </c>
      <c r="Q21" s="2">
        <f t="shared" si="7"/>
        <v>74.36702469712382</v>
      </c>
      <c r="R21" s="2">
        <f t="shared" si="7"/>
        <v>66.39912919386056</v>
      </c>
      <c r="S21" s="2">
        <f t="shared" si="7"/>
        <v>59.284936780232634</v>
      </c>
      <c r="T21" s="2">
        <f t="shared" si="7"/>
        <v>52.93297926806485</v>
      </c>
      <c r="U21" s="2">
        <f t="shared" si="7"/>
        <v>47.26158863220076</v>
      </c>
      <c r="V21" s="2">
        <f t="shared" si="7"/>
        <v>42.197846993036386</v>
      </c>
      <c r="W21" s="2">
        <f t="shared" si="7"/>
        <v>37.67664910092534</v>
      </c>
      <c r="X21" s="2">
        <f t="shared" si="7"/>
        <v>33.63986526868334</v>
      </c>
      <c r="Y21" s="2">
        <f t="shared" si="7"/>
        <v>30.03559398989583</v>
      </c>
      <c r="Z21" s="2">
        <f t="shared" si="7"/>
        <v>26.81749463383556</v>
      </c>
      <c r="AA21" s="2">
        <f t="shared" si="7"/>
        <v>23.94419163735318</v>
      </c>
      <c r="AB21" s="2">
        <f t="shared" si="7"/>
        <v>21.378742533351048</v>
      </c>
      <c r="AC21" s="2">
        <f t="shared" si="7"/>
        <v>19.088162976206288</v>
      </c>
      <c r="AD21" s="2">
        <f t="shared" si="7"/>
        <v>17.04300265732704</v>
      </c>
      <c r="AE21" s="2">
        <f t="shared" si="7"/>
        <v>15.216966658327715</v>
      </c>
      <c r="AF21" s="2">
        <f t="shared" si="7"/>
        <v>13.586577373506884</v>
      </c>
      <c r="AG21" s="2">
        <f t="shared" si="7"/>
        <v>12.130872654916864</v>
      </c>
      <c r="AH21" s="2"/>
      <c r="AI21" s="2">
        <f t="shared" si="7"/>
        <v>10.831136299032913</v>
      </c>
      <c r="AJ21" s="2">
        <f t="shared" si="7"/>
        <v>9.670657409850815</v>
      </c>
      <c r="AK21" s="2">
        <f t="shared" si="7"/>
        <v>8.773945009696806</v>
      </c>
      <c r="AL21" s="51">
        <f>SUM(E21:AK21)</f>
        <v>259.1193381929107</v>
      </c>
      <c r="AM21" s="1"/>
    </row>
    <row r="22" spans="2:39" ht="14.25" hidden="1">
      <c r="B22" s="47"/>
      <c r="C22" s="48"/>
      <c r="D22" s="49"/>
      <c r="E22" s="2">
        <f>E21</f>
        <v>-1010.2142857142857</v>
      </c>
      <c r="F22" s="2">
        <f aca="true" t="shared" si="8" ref="F22:AG22">F21+E22</f>
        <v>-1824.8109056122448</v>
      </c>
      <c r="G22" s="2">
        <f t="shared" si="8"/>
        <v>-1593.838215196793</v>
      </c>
      <c r="H22" s="2">
        <f t="shared" si="8"/>
        <v>-1387.6125987544253</v>
      </c>
      <c r="I22" s="2">
        <f t="shared" si="8"/>
        <v>-1203.4825840737399</v>
      </c>
      <c r="J22" s="2">
        <f t="shared" si="8"/>
        <v>-1039.0807852516994</v>
      </c>
      <c r="K22" s="2">
        <f t="shared" si="8"/>
        <v>-892.2934648748775</v>
      </c>
      <c r="L22" s="2">
        <f t="shared" si="8"/>
        <v>-761.2333573955723</v>
      </c>
      <c r="M22" s="2">
        <f t="shared" si="8"/>
        <v>-644.2154042890497</v>
      </c>
      <c r="N22" s="2">
        <f t="shared" si="8"/>
        <v>-539.7350890153689</v>
      </c>
      <c r="O22" s="2">
        <f t="shared" si="8"/>
        <v>-446.44909323529674</v>
      </c>
      <c r="P22" s="2">
        <f t="shared" si="8"/>
        <v>-363.15802557451804</v>
      </c>
      <c r="Q22" s="2">
        <f t="shared" si="8"/>
        <v>-288.7910008773942</v>
      </c>
      <c r="R22" s="2">
        <f t="shared" si="8"/>
        <v>-222.39187168353362</v>
      </c>
      <c r="S22" s="2">
        <f t="shared" si="8"/>
        <v>-163.10693490330098</v>
      </c>
      <c r="T22" s="2">
        <f t="shared" si="8"/>
        <v>-110.17395563523613</v>
      </c>
      <c r="U22" s="2">
        <f t="shared" si="8"/>
        <v>-62.912367003035364</v>
      </c>
      <c r="V22" s="2">
        <f t="shared" si="8"/>
        <v>-20.714520009998978</v>
      </c>
      <c r="W22" s="2">
        <f t="shared" si="8"/>
        <v>16.96212909092636</v>
      </c>
      <c r="X22" s="2">
        <f t="shared" si="8"/>
        <v>50.6019943596097</v>
      </c>
      <c r="Y22" s="2">
        <f t="shared" si="8"/>
        <v>80.63758834950553</v>
      </c>
      <c r="Z22" s="2">
        <f t="shared" si="8"/>
        <v>107.4550829833411</v>
      </c>
      <c r="AA22" s="2">
        <f t="shared" si="8"/>
        <v>131.39927462069429</v>
      </c>
      <c r="AB22" s="2">
        <f t="shared" si="8"/>
        <v>152.77801715404533</v>
      </c>
      <c r="AC22" s="2">
        <f t="shared" si="8"/>
        <v>171.86618013025162</v>
      </c>
      <c r="AD22" s="2">
        <f t="shared" si="8"/>
        <v>188.90918278757866</v>
      </c>
      <c r="AE22" s="2">
        <f t="shared" si="8"/>
        <v>204.12614944590638</v>
      </c>
      <c r="AF22" s="2">
        <f t="shared" si="8"/>
        <v>217.71272681941326</v>
      </c>
      <c r="AG22" s="2">
        <f t="shared" si="8"/>
        <v>229.84359947433012</v>
      </c>
      <c r="AH22" s="2"/>
      <c r="AI22" s="2">
        <f>AI21+AG22</f>
        <v>240.67473577336304</v>
      </c>
      <c r="AJ22" s="2">
        <f>AJ21+AI22</f>
        <v>250.34539318321384</v>
      </c>
      <c r="AK22" s="2">
        <f>AK21+AJ22</f>
        <v>259.1193381929107</v>
      </c>
      <c r="AL22" s="51"/>
      <c r="AM22" s="1"/>
    </row>
    <row r="23" spans="2:39" ht="14.25" hidden="1">
      <c r="B23" s="47"/>
      <c r="C23" s="48"/>
      <c r="D23" s="4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51"/>
      <c r="AM23" s="1"/>
    </row>
    <row r="24" spans="2:39" ht="15.75" hidden="1">
      <c r="B24" s="47"/>
      <c r="C24" s="48" t="s">
        <v>42</v>
      </c>
      <c r="D24" s="49"/>
      <c r="E24" s="52">
        <f aca="true" t="shared" si="9" ref="E24:AK24">1/E25</f>
        <v>0.9090909090909091</v>
      </c>
      <c r="F24" s="52">
        <f t="shared" si="9"/>
        <v>0.8264462809917354</v>
      </c>
      <c r="G24" s="52">
        <f t="shared" si="9"/>
        <v>0.7513148009015775</v>
      </c>
      <c r="H24" s="52">
        <f t="shared" si="9"/>
        <v>0.6830134553650704</v>
      </c>
      <c r="I24" s="52">
        <f t="shared" si="9"/>
        <v>0.6209213230591549</v>
      </c>
      <c r="J24" s="52">
        <f t="shared" si="9"/>
        <v>0.5644739300537771</v>
      </c>
      <c r="K24" s="52">
        <f t="shared" si="9"/>
        <v>0.5131581182307063</v>
      </c>
      <c r="L24" s="52">
        <f t="shared" si="9"/>
        <v>0.4665073802097331</v>
      </c>
      <c r="M24" s="52">
        <f t="shared" si="9"/>
        <v>0.42409761837248455</v>
      </c>
      <c r="N24" s="52">
        <f t="shared" si="9"/>
        <v>0.3855432894295314</v>
      </c>
      <c r="O24" s="52">
        <f t="shared" si="9"/>
        <v>0.35049389948139215</v>
      </c>
      <c r="P24" s="52">
        <f t="shared" si="9"/>
        <v>0.31863081771035645</v>
      </c>
      <c r="Q24" s="52">
        <f t="shared" si="9"/>
        <v>0.2896643797366877</v>
      </c>
      <c r="R24" s="52">
        <f t="shared" si="9"/>
        <v>0.2633312543060797</v>
      </c>
      <c r="S24" s="52">
        <f t="shared" si="9"/>
        <v>0.23939204936916333</v>
      </c>
      <c r="T24" s="52">
        <f t="shared" si="9"/>
        <v>0.2176291357901485</v>
      </c>
      <c r="U24" s="52">
        <f t="shared" si="9"/>
        <v>0.197844668900135</v>
      </c>
      <c r="V24" s="52">
        <f t="shared" si="9"/>
        <v>0.1798587899092136</v>
      </c>
      <c r="W24" s="52">
        <f t="shared" si="9"/>
        <v>0.16350799082655781</v>
      </c>
      <c r="X24" s="52">
        <f t="shared" si="9"/>
        <v>0.14864362802414346</v>
      </c>
      <c r="Y24" s="52">
        <f t="shared" si="9"/>
        <v>0.1351305709310395</v>
      </c>
      <c r="Z24" s="52">
        <f t="shared" si="9"/>
        <v>0.12284597357367227</v>
      </c>
      <c r="AA24" s="52">
        <f t="shared" si="9"/>
        <v>0.11167815779424752</v>
      </c>
      <c r="AB24" s="52">
        <f t="shared" si="9"/>
        <v>0.10152559799477046</v>
      </c>
      <c r="AC24" s="52">
        <f t="shared" si="9"/>
        <v>0.09229599817706405</v>
      </c>
      <c r="AD24" s="52">
        <f t="shared" si="9"/>
        <v>0.08390545288824004</v>
      </c>
      <c r="AE24" s="52">
        <f t="shared" si="9"/>
        <v>0.07627768444385459</v>
      </c>
      <c r="AF24" s="52">
        <f t="shared" si="9"/>
        <v>0.06934334949441325</v>
      </c>
      <c r="AG24" s="52">
        <f t="shared" si="9"/>
        <v>0.06303940863128477</v>
      </c>
      <c r="AH24" s="52"/>
      <c r="AI24" s="52">
        <f t="shared" si="9"/>
        <v>0.057308553301167964</v>
      </c>
      <c r="AJ24" s="52">
        <f t="shared" si="9"/>
        <v>0.0520986848192436</v>
      </c>
      <c r="AK24" s="52">
        <f t="shared" si="9"/>
        <v>0.04736244074476691</v>
      </c>
      <c r="AL24" s="51"/>
      <c r="AM24" s="1"/>
    </row>
    <row r="25" spans="2:39" ht="15.75" hidden="1">
      <c r="B25" s="47"/>
      <c r="C25" s="48"/>
      <c r="D25" s="49"/>
      <c r="E25" s="52">
        <v>1.1</v>
      </c>
      <c r="F25" s="52">
        <f aca="true" t="shared" si="10" ref="F25:AK25">E25*E26</f>
        <v>1.2100000000000002</v>
      </c>
      <c r="G25" s="52">
        <f t="shared" si="10"/>
        <v>1.3310000000000004</v>
      </c>
      <c r="H25" s="52">
        <f t="shared" si="10"/>
        <v>1.4641000000000006</v>
      </c>
      <c r="I25" s="52">
        <f t="shared" si="10"/>
        <v>1.6105100000000008</v>
      </c>
      <c r="J25" s="52">
        <f t="shared" si="10"/>
        <v>1.771561000000001</v>
      </c>
      <c r="K25" s="52">
        <f t="shared" si="10"/>
        <v>1.9487171000000014</v>
      </c>
      <c r="L25" s="52">
        <f t="shared" si="10"/>
        <v>2.1435888100000016</v>
      </c>
      <c r="M25" s="52">
        <f t="shared" si="10"/>
        <v>2.357947691000002</v>
      </c>
      <c r="N25" s="52">
        <f t="shared" si="10"/>
        <v>2.5937424601000023</v>
      </c>
      <c r="O25" s="52">
        <f t="shared" si="10"/>
        <v>2.853116706110003</v>
      </c>
      <c r="P25" s="52">
        <f t="shared" si="10"/>
        <v>3.1384283767210035</v>
      </c>
      <c r="Q25" s="52">
        <f t="shared" si="10"/>
        <v>3.4522712143931042</v>
      </c>
      <c r="R25" s="52">
        <f t="shared" si="10"/>
        <v>3.797498335832415</v>
      </c>
      <c r="S25" s="52">
        <f t="shared" si="10"/>
        <v>4.177248169415656</v>
      </c>
      <c r="T25" s="52">
        <f t="shared" si="10"/>
        <v>4.594972986357222</v>
      </c>
      <c r="U25" s="52">
        <f t="shared" si="10"/>
        <v>5.054470284992944</v>
      </c>
      <c r="V25" s="52">
        <f t="shared" si="10"/>
        <v>5.559917313492239</v>
      </c>
      <c r="W25" s="52">
        <f t="shared" si="10"/>
        <v>6.115909044841463</v>
      </c>
      <c r="X25" s="52">
        <f t="shared" si="10"/>
        <v>6.72749994932561</v>
      </c>
      <c r="Y25" s="52">
        <f t="shared" si="10"/>
        <v>7.400249944258172</v>
      </c>
      <c r="Z25" s="52">
        <f t="shared" si="10"/>
        <v>8.140274938683989</v>
      </c>
      <c r="AA25" s="52">
        <f t="shared" si="10"/>
        <v>8.954302432552389</v>
      </c>
      <c r="AB25" s="52">
        <f t="shared" si="10"/>
        <v>9.849732675807628</v>
      </c>
      <c r="AC25" s="52">
        <f t="shared" si="10"/>
        <v>10.834705943388391</v>
      </c>
      <c r="AD25" s="52">
        <f t="shared" si="10"/>
        <v>11.91817653772723</v>
      </c>
      <c r="AE25" s="52">
        <f t="shared" si="10"/>
        <v>13.109994191499954</v>
      </c>
      <c r="AF25" s="52">
        <f t="shared" si="10"/>
        <v>14.420993610649951</v>
      </c>
      <c r="AG25" s="52">
        <f t="shared" si="10"/>
        <v>15.863092971714948</v>
      </c>
      <c r="AH25" s="52"/>
      <c r="AI25" s="52">
        <f>AG25*AG26</f>
        <v>17.449402268886445</v>
      </c>
      <c r="AJ25" s="52">
        <f t="shared" si="10"/>
        <v>19.19434249577509</v>
      </c>
      <c r="AK25" s="52">
        <f t="shared" si="10"/>
        <v>21.1137767453526</v>
      </c>
      <c r="AL25" s="51"/>
      <c r="AM25" s="1"/>
    </row>
    <row r="26" spans="2:39" ht="14.25" hidden="1">
      <c r="B26" s="47"/>
      <c r="C26" s="48"/>
      <c r="D26" s="49"/>
      <c r="E26" s="2">
        <f>E25</f>
        <v>1.1</v>
      </c>
      <c r="F26" s="2">
        <f aca="true" t="shared" si="11" ref="F26:AK26">E26</f>
        <v>1.1</v>
      </c>
      <c r="G26" s="2">
        <f t="shared" si="11"/>
        <v>1.1</v>
      </c>
      <c r="H26" s="2">
        <f t="shared" si="11"/>
        <v>1.1</v>
      </c>
      <c r="I26" s="2">
        <f t="shared" si="11"/>
        <v>1.1</v>
      </c>
      <c r="J26" s="2">
        <f t="shared" si="11"/>
        <v>1.1</v>
      </c>
      <c r="K26" s="2">
        <f t="shared" si="11"/>
        <v>1.1</v>
      </c>
      <c r="L26" s="2">
        <f t="shared" si="11"/>
        <v>1.1</v>
      </c>
      <c r="M26" s="2">
        <f t="shared" si="11"/>
        <v>1.1</v>
      </c>
      <c r="N26" s="2">
        <f t="shared" si="11"/>
        <v>1.1</v>
      </c>
      <c r="O26" s="2">
        <f t="shared" si="11"/>
        <v>1.1</v>
      </c>
      <c r="P26" s="2">
        <f t="shared" si="11"/>
        <v>1.1</v>
      </c>
      <c r="Q26" s="2">
        <f t="shared" si="11"/>
        <v>1.1</v>
      </c>
      <c r="R26" s="2">
        <f t="shared" si="11"/>
        <v>1.1</v>
      </c>
      <c r="S26" s="2">
        <f t="shared" si="11"/>
        <v>1.1</v>
      </c>
      <c r="T26" s="2">
        <f t="shared" si="11"/>
        <v>1.1</v>
      </c>
      <c r="U26" s="2">
        <f t="shared" si="11"/>
        <v>1.1</v>
      </c>
      <c r="V26" s="2">
        <f t="shared" si="11"/>
        <v>1.1</v>
      </c>
      <c r="W26" s="2">
        <f t="shared" si="11"/>
        <v>1.1</v>
      </c>
      <c r="X26" s="2">
        <f t="shared" si="11"/>
        <v>1.1</v>
      </c>
      <c r="Y26" s="2">
        <f t="shared" si="11"/>
        <v>1.1</v>
      </c>
      <c r="Z26" s="2">
        <f t="shared" si="11"/>
        <v>1.1</v>
      </c>
      <c r="AA26" s="2">
        <f t="shared" si="11"/>
        <v>1.1</v>
      </c>
      <c r="AB26" s="2">
        <f t="shared" si="11"/>
        <v>1.1</v>
      </c>
      <c r="AC26" s="2">
        <f t="shared" si="11"/>
        <v>1.1</v>
      </c>
      <c r="AD26" s="2">
        <f t="shared" si="11"/>
        <v>1.1</v>
      </c>
      <c r="AE26" s="2">
        <f t="shared" si="11"/>
        <v>1.1</v>
      </c>
      <c r="AF26" s="2">
        <f t="shared" si="11"/>
        <v>1.1</v>
      </c>
      <c r="AG26" s="2">
        <f t="shared" si="11"/>
        <v>1.1</v>
      </c>
      <c r="AH26" s="2"/>
      <c r="AI26" s="2">
        <f>AG26</f>
        <v>1.1</v>
      </c>
      <c r="AJ26" s="2">
        <f t="shared" si="11"/>
        <v>1.1</v>
      </c>
      <c r="AK26" s="2">
        <f t="shared" si="11"/>
        <v>1.1</v>
      </c>
      <c r="AL26" s="51"/>
      <c r="AM26" s="1"/>
    </row>
    <row r="27" spans="2:39" ht="14.25" hidden="1">
      <c r="B27" s="47"/>
      <c r="C27" s="48"/>
      <c r="D27" s="49"/>
      <c r="E27" s="2">
        <f aca="true" t="shared" si="12" ref="E27:AK27">E24*E14</f>
        <v>-1028.581818181818</v>
      </c>
      <c r="F27" s="2">
        <f t="shared" si="12"/>
        <v>-844.4876033057851</v>
      </c>
      <c r="G27" s="2">
        <f t="shared" si="12"/>
        <v>243.80165289256192</v>
      </c>
      <c r="H27" s="2">
        <f t="shared" si="12"/>
        <v>221.63786626596536</v>
      </c>
      <c r="I27" s="2">
        <f t="shared" si="12"/>
        <v>201.48896933269577</v>
      </c>
      <c r="J27" s="2">
        <f t="shared" si="12"/>
        <v>183.17179030245066</v>
      </c>
      <c r="K27" s="2">
        <f t="shared" si="12"/>
        <v>166.5198093658642</v>
      </c>
      <c r="L27" s="2">
        <f t="shared" si="12"/>
        <v>151.38164487805838</v>
      </c>
      <c r="M27" s="2">
        <f t="shared" si="12"/>
        <v>137.61967716187124</v>
      </c>
      <c r="N27" s="2">
        <f t="shared" si="12"/>
        <v>125.10879741988295</v>
      </c>
      <c r="O27" s="2">
        <f t="shared" si="12"/>
        <v>113.73527038171176</v>
      </c>
      <c r="P27" s="2">
        <f t="shared" si="12"/>
        <v>103.39570034701067</v>
      </c>
      <c r="Q27" s="2">
        <f t="shared" si="12"/>
        <v>93.99609122455516</v>
      </c>
      <c r="R27" s="2">
        <f t="shared" si="12"/>
        <v>85.45099202232285</v>
      </c>
      <c r="S27" s="2">
        <f t="shared" si="12"/>
        <v>77.6827200202935</v>
      </c>
      <c r="T27" s="2">
        <f t="shared" si="12"/>
        <v>70.62065456390319</v>
      </c>
      <c r="U27" s="2">
        <f t="shared" si="12"/>
        <v>64.20059505809381</v>
      </c>
      <c r="V27" s="2">
        <f t="shared" si="12"/>
        <v>58.36417732553982</v>
      </c>
      <c r="W27" s="2">
        <f t="shared" si="12"/>
        <v>53.05834302321801</v>
      </c>
      <c r="X27" s="2">
        <f t="shared" si="12"/>
        <v>48.23485729383455</v>
      </c>
      <c r="Y27" s="2">
        <f t="shared" si="12"/>
        <v>43.84987026712232</v>
      </c>
      <c r="Z27" s="2">
        <f t="shared" si="12"/>
        <v>39.863518424656654</v>
      </c>
      <c r="AA27" s="2">
        <f t="shared" si="12"/>
        <v>36.239562204233316</v>
      </c>
      <c r="AB27" s="2">
        <f t="shared" si="12"/>
        <v>32.94505654930301</v>
      </c>
      <c r="AC27" s="2">
        <f t="shared" si="12"/>
        <v>29.950051408457284</v>
      </c>
      <c r="AD27" s="2">
        <f t="shared" si="12"/>
        <v>27.227319462233893</v>
      </c>
      <c r="AE27" s="2">
        <f t="shared" si="12"/>
        <v>24.752108602030816</v>
      </c>
      <c r="AF27" s="2">
        <f t="shared" si="12"/>
        <v>22.501916910937098</v>
      </c>
      <c r="AG27" s="2">
        <f t="shared" si="12"/>
        <v>20.456288100851907</v>
      </c>
      <c r="AH27" s="2"/>
      <c r="AI27" s="2">
        <f t="shared" si="12"/>
        <v>18.596625546229003</v>
      </c>
      <c r="AJ27" s="2">
        <f t="shared" si="12"/>
        <v>16.90602322384455</v>
      </c>
      <c r="AK27" s="2">
        <f t="shared" si="12"/>
        <v>15.61729121117944</v>
      </c>
      <c r="AL27" s="51">
        <f>SUM(E27:AK27)</f>
        <v>655.3058193033097</v>
      </c>
      <c r="AM27" s="1"/>
    </row>
    <row r="28" spans="2:39" ht="14.25" hidden="1">
      <c r="B28" s="47"/>
      <c r="C28" s="48"/>
      <c r="D28" s="49"/>
      <c r="E28" s="2">
        <f>E27</f>
        <v>-1028.581818181818</v>
      </c>
      <c r="F28" s="2">
        <f aca="true" t="shared" si="13" ref="F28:AJ28">F27+E28</f>
        <v>-1873.0694214876032</v>
      </c>
      <c r="G28" s="2">
        <f t="shared" si="13"/>
        <v>-1629.2677685950414</v>
      </c>
      <c r="H28" s="2">
        <f t="shared" si="13"/>
        <v>-1407.629902329076</v>
      </c>
      <c r="I28" s="2">
        <f t="shared" si="13"/>
        <v>-1206.1409329963803</v>
      </c>
      <c r="J28" s="2">
        <f t="shared" si="13"/>
        <v>-1022.9691426939297</v>
      </c>
      <c r="K28" s="2">
        <f t="shared" si="13"/>
        <v>-856.4493333280654</v>
      </c>
      <c r="L28" s="2">
        <f t="shared" si="13"/>
        <v>-705.067688450007</v>
      </c>
      <c r="M28" s="2">
        <f t="shared" si="13"/>
        <v>-567.4480112881358</v>
      </c>
      <c r="N28" s="2">
        <f t="shared" si="13"/>
        <v>-442.3392138682529</v>
      </c>
      <c r="O28" s="2">
        <f t="shared" si="13"/>
        <v>-328.60394348654114</v>
      </c>
      <c r="P28" s="2">
        <f t="shared" si="13"/>
        <v>-225.20824313953045</v>
      </c>
      <c r="Q28" s="2">
        <f t="shared" si="13"/>
        <v>-131.2121519149753</v>
      </c>
      <c r="R28" s="2">
        <f t="shared" si="13"/>
        <v>-45.761159892652444</v>
      </c>
      <c r="S28" s="2">
        <f t="shared" si="13"/>
        <v>31.921560127641058</v>
      </c>
      <c r="T28" s="2">
        <f t="shared" si="13"/>
        <v>102.54221469154425</v>
      </c>
      <c r="U28" s="2">
        <f t="shared" si="13"/>
        <v>166.74280974963807</v>
      </c>
      <c r="V28" s="2">
        <f t="shared" si="13"/>
        <v>225.1069870751779</v>
      </c>
      <c r="W28" s="2">
        <f t="shared" si="13"/>
        <v>278.1653300983959</v>
      </c>
      <c r="X28" s="2">
        <f t="shared" si="13"/>
        <v>326.40018739223046</v>
      </c>
      <c r="Y28" s="2">
        <f t="shared" si="13"/>
        <v>370.25005765935276</v>
      </c>
      <c r="Z28" s="2">
        <f t="shared" si="13"/>
        <v>410.1135760840094</v>
      </c>
      <c r="AA28" s="2">
        <f t="shared" si="13"/>
        <v>446.35313828824275</v>
      </c>
      <c r="AB28" s="2">
        <f t="shared" si="13"/>
        <v>479.29819483754574</v>
      </c>
      <c r="AC28" s="2">
        <f t="shared" si="13"/>
        <v>509.248246246003</v>
      </c>
      <c r="AD28" s="2">
        <f t="shared" si="13"/>
        <v>536.4755657082369</v>
      </c>
      <c r="AE28" s="2">
        <f t="shared" si="13"/>
        <v>561.2276743102677</v>
      </c>
      <c r="AF28" s="2">
        <f t="shared" si="13"/>
        <v>583.7295912212048</v>
      </c>
      <c r="AG28" s="2">
        <f t="shared" si="13"/>
        <v>604.1858793220567</v>
      </c>
      <c r="AH28" s="2"/>
      <c r="AI28" s="2">
        <f>AI27+AG28</f>
        <v>622.7825048682857</v>
      </c>
      <c r="AJ28" s="2">
        <f t="shared" si="13"/>
        <v>639.6885280921302</v>
      </c>
      <c r="AK28" s="2">
        <f>AK27+AJ28</f>
        <v>655.3058193033097</v>
      </c>
      <c r="AL28" s="51"/>
      <c r="AM28" s="1"/>
    </row>
    <row r="29" spans="2:39" ht="14.25" hidden="1">
      <c r="B29" s="47"/>
      <c r="C29" s="48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51"/>
      <c r="AM29" s="1"/>
    </row>
    <row r="30" spans="2:39" ht="15.75" hidden="1">
      <c r="B30" s="47"/>
      <c r="C30" s="48" t="s">
        <v>43</v>
      </c>
      <c r="D30" s="49"/>
      <c r="E30" s="52">
        <f aca="true" t="shared" si="14" ref="E30:AK30">1/E31</f>
        <v>0.8220304151253597</v>
      </c>
      <c r="F30" s="52">
        <f t="shared" si="14"/>
        <v>0.6757340033911712</v>
      </c>
      <c r="G30" s="52">
        <f t="shared" si="14"/>
        <v>0.5554739033219657</v>
      </c>
      <c r="H30" s="52">
        <f t="shared" si="14"/>
        <v>0.4566164433390593</v>
      </c>
      <c r="I30" s="52">
        <f t="shared" si="14"/>
        <v>0.3753526044710722</v>
      </c>
      <c r="J30" s="52">
        <f t="shared" si="14"/>
        <v>0.3085512572717405</v>
      </c>
      <c r="K30" s="52">
        <f t="shared" si="14"/>
        <v>0.25363851810254046</v>
      </c>
      <c r="L30" s="52">
        <f t="shared" si="14"/>
        <v>0.2084985763276124</v>
      </c>
      <c r="M30" s="52">
        <f t="shared" si="14"/>
        <v>0.17139217125163372</v>
      </c>
      <c r="N30" s="52">
        <f t="shared" si="14"/>
        <v>0.14088957768321722</v>
      </c>
      <c r="O30" s="52">
        <f t="shared" si="14"/>
        <v>0.11581551802977165</v>
      </c>
      <c r="P30" s="52">
        <f t="shared" si="14"/>
        <v>0.09520387836397178</v>
      </c>
      <c r="Q30" s="52">
        <f t="shared" si="14"/>
        <v>0.07826048365307997</v>
      </c>
      <c r="R30" s="52">
        <f t="shared" si="14"/>
        <v>0.06433249786525276</v>
      </c>
      <c r="S30" s="52">
        <f t="shared" si="14"/>
        <v>0.052883269926225045</v>
      </c>
      <c r="T30" s="52">
        <f t="shared" si="14"/>
        <v>0.04347165633064122</v>
      </c>
      <c r="U30" s="52">
        <f t="shared" si="14"/>
        <v>0.03573502369966397</v>
      </c>
      <c r="V30" s="52">
        <f t="shared" si="14"/>
        <v>0.029375276366349342</v>
      </c>
      <c r="W30" s="52">
        <f t="shared" si="14"/>
        <v>0.024147370625852316</v>
      </c>
      <c r="X30" s="52">
        <f t="shared" si="14"/>
        <v>0.019849873099755295</v>
      </c>
      <c r="Y30" s="52">
        <f t="shared" si="14"/>
        <v>0.01631719942437756</v>
      </c>
      <c r="Z30" s="52">
        <f t="shared" si="14"/>
        <v>0.013413234216504364</v>
      </c>
      <c r="AA30" s="52">
        <f t="shared" si="14"/>
        <v>0.011026086491166761</v>
      </c>
      <c r="AB30" s="52">
        <f t="shared" si="14"/>
        <v>0.009063778455541934</v>
      </c>
      <c r="AC30" s="52">
        <f t="shared" si="14"/>
        <v>0.007450701566413427</v>
      </c>
      <c r="AD30" s="52">
        <f t="shared" si="14"/>
        <v>0.006124703301613997</v>
      </c>
      <c r="AE30" s="52">
        <f t="shared" si="14"/>
        <v>0.0050346923975454145</v>
      </c>
      <c r="AF30" s="52">
        <f t="shared" si="14"/>
        <v>0.00413867028158275</v>
      </c>
      <c r="AG30" s="52">
        <f t="shared" si="14"/>
        <v>0.003402112849636457</v>
      </c>
      <c r="AH30" s="52"/>
      <c r="AI30" s="52">
        <f t="shared" si="14"/>
        <v>0.002796640238089978</v>
      </c>
      <c r="AJ30" s="52">
        <f t="shared" si="14"/>
        <v>0.002298923335873389</v>
      </c>
      <c r="AK30" s="52">
        <f t="shared" si="14"/>
        <v>0.0018897849041293788</v>
      </c>
      <c r="AL30" s="51"/>
      <c r="AM30" s="1"/>
    </row>
    <row r="31" spans="2:39" ht="15.75" hidden="1">
      <c r="B31" s="47"/>
      <c r="C31" s="48"/>
      <c r="D31" s="49"/>
      <c r="E31" s="52">
        <v>1.2165</v>
      </c>
      <c r="F31" s="52">
        <f aca="true" t="shared" si="15" ref="F31:AK31">E31*E32</f>
        <v>1.47987225</v>
      </c>
      <c r="G31" s="52">
        <f t="shared" si="15"/>
        <v>1.8002645921249998</v>
      </c>
      <c r="H31" s="52">
        <f t="shared" si="15"/>
        <v>2.190021876320062</v>
      </c>
      <c r="I31" s="52">
        <f t="shared" si="15"/>
        <v>2.664161612543355</v>
      </c>
      <c r="J31" s="52">
        <f t="shared" si="15"/>
        <v>3.240952601658991</v>
      </c>
      <c r="K31" s="52">
        <f t="shared" si="15"/>
        <v>3.9426188399181625</v>
      </c>
      <c r="L31" s="52">
        <f t="shared" si="15"/>
        <v>4.796195818760444</v>
      </c>
      <c r="M31" s="52">
        <f t="shared" si="15"/>
        <v>5.83457221352208</v>
      </c>
      <c r="N31" s="52">
        <f t="shared" si="15"/>
        <v>7.09775709774961</v>
      </c>
      <c r="O31" s="52">
        <f t="shared" si="15"/>
        <v>8.6344215094124</v>
      </c>
      <c r="P31" s="52">
        <f t="shared" si="15"/>
        <v>10.503773766200183</v>
      </c>
      <c r="Q31" s="52">
        <f t="shared" si="15"/>
        <v>12.777840786582521</v>
      </c>
      <c r="R31" s="52">
        <f t="shared" si="15"/>
        <v>15.544243316877637</v>
      </c>
      <c r="S31" s="52">
        <f t="shared" si="15"/>
        <v>18.909571994981643</v>
      </c>
      <c r="T31" s="52">
        <f t="shared" si="15"/>
        <v>23.00349433189517</v>
      </c>
      <c r="U31" s="52">
        <f t="shared" si="15"/>
        <v>27.983750854750472</v>
      </c>
      <c r="V31" s="52">
        <f t="shared" si="15"/>
        <v>34.04223291480395</v>
      </c>
      <c r="W31" s="52">
        <f t="shared" si="15"/>
        <v>41.412376340859</v>
      </c>
      <c r="X31" s="52">
        <f t="shared" si="15"/>
        <v>50.37815581865497</v>
      </c>
      <c r="Y31" s="52">
        <f t="shared" si="15"/>
        <v>61.28502655339376</v>
      </c>
      <c r="Z31" s="52">
        <f t="shared" si="15"/>
        <v>74.5532348022035</v>
      </c>
      <c r="AA31" s="52">
        <f t="shared" si="15"/>
        <v>90.69401013688056</v>
      </c>
      <c r="AB31" s="52">
        <f t="shared" si="15"/>
        <v>110.3292633315152</v>
      </c>
      <c r="AC31" s="52">
        <f t="shared" si="15"/>
        <v>134.21554884278822</v>
      </c>
      <c r="AD31" s="52">
        <f t="shared" si="15"/>
        <v>163.27321516725186</v>
      </c>
      <c r="AE31" s="52">
        <f t="shared" si="15"/>
        <v>198.6218662509619</v>
      </c>
      <c r="AF31" s="52">
        <f t="shared" si="15"/>
        <v>241.62350029429513</v>
      </c>
      <c r="AG31" s="52">
        <f t="shared" si="15"/>
        <v>293.93498810801</v>
      </c>
      <c r="AH31" s="52"/>
      <c r="AI31" s="52">
        <f>AG31*AG32</f>
        <v>357.5719130333941</v>
      </c>
      <c r="AJ31" s="52">
        <f t="shared" si="15"/>
        <v>434.9862322051239</v>
      </c>
      <c r="AK31" s="52">
        <f t="shared" si="15"/>
        <v>529.1607514775332</v>
      </c>
      <c r="AL31" s="51"/>
      <c r="AM31" s="1"/>
    </row>
    <row r="32" spans="2:39" ht="14.25" hidden="1">
      <c r="B32" s="47"/>
      <c r="C32" s="48"/>
      <c r="D32" s="49"/>
      <c r="E32" s="2">
        <f>E31</f>
        <v>1.2165</v>
      </c>
      <c r="F32" s="2">
        <f aca="true" t="shared" si="16" ref="F32:AK32">E32</f>
        <v>1.2165</v>
      </c>
      <c r="G32" s="2">
        <f t="shared" si="16"/>
        <v>1.2165</v>
      </c>
      <c r="H32" s="2">
        <f t="shared" si="16"/>
        <v>1.2165</v>
      </c>
      <c r="I32" s="2">
        <f t="shared" si="16"/>
        <v>1.2165</v>
      </c>
      <c r="J32" s="2">
        <f t="shared" si="16"/>
        <v>1.2165</v>
      </c>
      <c r="K32" s="2">
        <f t="shared" si="16"/>
        <v>1.2165</v>
      </c>
      <c r="L32" s="2">
        <f t="shared" si="16"/>
        <v>1.2165</v>
      </c>
      <c r="M32" s="2">
        <f t="shared" si="16"/>
        <v>1.2165</v>
      </c>
      <c r="N32" s="2">
        <f t="shared" si="16"/>
        <v>1.2165</v>
      </c>
      <c r="O32" s="2">
        <f t="shared" si="16"/>
        <v>1.2165</v>
      </c>
      <c r="P32" s="2">
        <f t="shared" si="16"/>
        <v>1.2165</v>
      </c>
      <c r="Q32" s="2">
        <f t="shared" si="16"/>
        <v>1.2165</v>
      </c>
      <c r="R32" s="2">
        <f t="shared" si="16"/>
        <v>1.2165</v>
      </c>
      <c r="S32" s="2">
        <f t="shared" si="16"/>
        <v>1.2165</v>
      </c>
      <c r="T32" s="2">
        <f t="shared" si="16"/>
        <v>1.2165</v>
      </c>
      <c r="U32" s="2">
        <f t="shared" si="16"/>
        <v>1.2165</v>
      </c>
      <c r="V32" s="2">
        <f t="shared" si="16"/>
        <v>1.2165</v>
      </c>
      <c r="W32" s="2">
        <f t="shared" si="16"/>
        <v>1.2165</v>
      </c>
      <c r="X32" s="2">
        <f t="shared" si="16"/>
        <v>1.2165</v>
      </c>
      <c r="Y32" s="2">
        <f t="shared" si="16"/>
        <v>1.2165</v>
      </c>
      <c r="Z32" s="2">
        <f t="shared" si="16"/>
        <v>1.2165</v>
      </c>
      <c r="AA32" s="2">
        <f t="shared" si="16"/>
        <v>1.2165</v>
      </c>
      <c r="AB32" s="2">
        <f t="shared" si="16"/>
        <v>1.2165</v>
      </c>
      <c r="AC32" s="2">
        <f t="shared" si="16"/>
        <v>1.2165</v>
      </c>
      <c r="AD32" s="2">
        <f t="shared" si="16"/>
        <v>1.2165</v>
      </c>
      <c r="AE32" s="2">
        <f t="shared" si="16"/>
        <v>1.2165</v>
      </c>
      <c r="AF32" s="2">
        <f t="shared" si="16"/>
        <v>1.2165</v>
      </c>
      <c r="AG32" s="2">
        <f t="shared" si="16"/>
        <v>1.2165</v>
      </c>
      <c r="AH32" s="2"/>
      <c r="AI32" s="2">
        <f>AG32</f>
        <v>1.2165</v>
      </c>
      <c r="AJ32" s="2">
        <f t="shared" si="16"/>
        <v>1.2165</v>
      </c>
      <c r="AK32" s="2">
        <f t="shared" si="16"/>
        <v>1.2165</v>
      </c>
      <c r="AL32" s="51"/>
      <c r="AM32" s="1"/>
    </row>
    <row r="33" spans="2:39" ht="14.25" hidden="1">
      <c r="B33" s="47"/>
      <c r="C33" s="48"/>
      <c r="D33" s="49"/>
      <c r="E33" s="2">
        <f aca="true" t="shared" si="17" ref="E33:AK33">E30*E14</f>
        <v>-930.078092889437</v>
      </c>
      <c r="F33" s="2">
        <f t="shared" si="17"/>
        <v>-690.4852766852005</v>
      </c>
      <c r="G33" s="2">
        <f t="shared" si="17"/>
        <v>180.25128162797785</v>
      </c>
      <c r="H33" s="2">
        <f t="shared" si="17"/>
        <v>148.17203586352474</v>
      </c>
      <c r="I33" s="2">
        <f t="shared" si="17"/>
        <v>121.80192015086294</v>
      </c>
      <c r="J33" s="2">
        <f t="shared" si="17"/>
        <v>100.12488298467979</v>
      </c>
      <c r="K33" s="2">
        <f t="shared" si="17"/>
        <v>82.30569912427438</v>
      </c>
      <c r="L33" s="2">
        <f t="shared" si="17"/>
        <v>67.65778801831023</v>
      </c>
      <c r="M33" s="2">
        <f t="shared" si="17"/>
        <v>55.61675957115514</v>
      </c>
      <c r="N33" s="2">
        <f t="shared" si="17"/>
        <v>45.71866795820399</v>
      </c>
      <c r="O33" s="2">
        <f t="shared" si="17"/>
        <v>37.5821356006609</v>
      </c>
      <c r="P33" s="2">
        <f t="shared" si="17"/>
        <v>30.89365852910884</v>
      </c>
      <c r="Q33" s="2">
        <f t="shared" si="17"/>
        <v>25.39552694542445</v>
      </c>
      <c r="R33" s="2">
        <f t="shared" si="17"/>
        <v>20.87589555727452</v>
      </c>
      <c r="S33" s="2">
        <f t="shared" si="17"/>
        <v>17.160621091060026</v>
      </c>
      <c r="T33" s="2">
        <f t="shared" si="17"/>
        <v>14.106552479293075</v>
      </c>
      <c r="U33" s="2">
        <f t="shared" si="17"/>
        <v>11.596015190540959</v>
      </c>
      <c r="V33" s="2">
        <f t="shared" si="17"/>
        <v>9.532277180880362</v>
      </c>
      <c r="W33" s="2">
        <f t="shared" si="17"/>
        <v>7.835821768089076</v>
      </c>
      <c r="X33" s="2">
        <f t="shared" si="17"/>
        <v>6.441283820870593</v>
      </c>
      <c r="Y33" s="2">
        <f t="shared" si="17"/>
        <v>5.294931213210518</v>
      </c>
      <c r="Z33" s="2">
        <f t="shared" si="17"/>
        <v>4.352594503255666</v>
      </c>
      <c r="AA33" s="2">
        <f t="shared" si="17"/>
        <v>3.577965066383614</v>
      </c>
      <c r="AB33" s="2">
        <f t="shared" si="17"/>
        <v>2.9411961088233576</v>
      </c>
      <c r="AC33" s="2">
        <f t="shared" si="17"/>
        <v>2.4177526583011573</v>
      </c>
      <c r="AD33" s="2">
        <f t="shared" si="17"/>
        <v>1.9874662213737422</v>
      </c>
      <c r="AE33" s="2">
        <f t="shared" si="17"/>
        <v>1.633757683003487</v>
      </c>
      <c r="AF33" s="2">
        <f t="shared" si="17"/>
        <v>1.3429985063736023</v>
      </c>
      <c r="AG33" s="2">
        <f t="shared" si="17"/>
        <v>1.1039856197070304</v>
      </c>
      <c r="AH33" s="2"/>
      <c r="AI33" s="2">
        <f t="shared" si="17"/>
        <v>0.9075097572601978</v>
      </c>
      <c r="AJ33" s="2">
        <f t="shared" si="17"/>
        <v>0.7460006224909147</v>
      </c>
      <c r="AK33" s="2">
        <f t="shared" si="17"/>
        <v>0.6231376742876213</v>
      </c>
      <c r="AL33" s="51">
        <f>SUM(E33:AK33)</f>
        <v>-610.5652504779746</v>
      </c>
      <c r="AM33" s="1"/>
    </row>
    <row r="34" spans="2:39" ht="14.25" hidden="1">
      <c r="B34" s="47"/>
      <c r="C34" s="48"/>
      <c r="D34" s="49"/>
      <c r="E34" s="2">
        <f>E33</f>
        <v>-930.078092889437</v>
      </c>
      <c r="F34" s="2">
        <f aca="true" t="shared" si="18" ref="F34:AJ34">F33+E34</f>
        <v>-1620.5633695746374</v>
      </c>
      <c r="G34" s="2">
        <f t="shared" si="18"/>
        <v>-1440.3120879466596</v>
      </c>
      <c r="H34" s="2">
        <f t="shared" si="18"/>
        <v>-1292.1400520831348</v>
      </c>
      <c r="I34" s="2">
        <f t="shared" si="18"/>
        <v>-1170.3381319322718</v>
      </c>
      <c r="J34" s="2">
        <f t="shared" si="18"/>
        <v>-1070.213248947592</v>
      </c>
      <c r="K34" s="2">
        <f t="shared" si="18"/>
        <v>-987.9075498233177</v>
      </c>
      <c r="L34" s="2">
        <f t="shared" si="18"/>
        <v>-920.2497618050074</v>
      </c>
      <c r="M34" s="2">
        <f t="shared" si="18"/>
        <v>-864.6330022338523</v>
      </c>
      <c r="N34" s="2">
        <f t="shared" si="18"/>
        <v>-818.9143342756482</v>
      </c>
      <c r="O34" s="2">
        <f t="shared" si="18"/>
        <v>-781.3321986749874</v>
      </c>
      <c r="P34" s="2">
        <f t="shared" si="18"/>
        <v>-750.4385401458785</v>
      </c>
      <c r="Q34" s="2">
        <f t="shared" si="18"/>
        <v>-725.0430132004541</v>
      </c>
      <c r="R34" s="2">
        <f t="shared" si="18"/>
        <v>-704.1671176431796</v>
      </c>
      <c r="S34" s="2">
        <f t="shared" si="18"/>
        <v>-687.0064965521195</v>
      </c>
      <c r="T34" s="2">
        <f t="shared" si="18"/>
        <v>-672.8999440728264</v>
      </c>
      <c r="U34" s="2">
        <f t="shared" si="18"/>
        <v>-661.3039288822855</v>
      </c>
      <c r="V34" s="2">
        <f t="shared" si="18"/>
        <v>-651.7716517014052</v>
      </c>
      <c r="W34" s="2">
        <f t="shared" si="18"/>
        <v>-643.9358299333161</v>
      </c>
      <c r="X34" s="2">
        <f t="shared" si="18"/>
        <v>-637.4945461124455</v>
      </c>
      <c r="Y34" s="2">
        <f t="shared" si="18"/>
        <v>-632.199614899235</v>
      </c>
      <c r="Z34" s="2">
        <f t="shared" si="18"/>
        <v>-627.8470203959794</v>
      </c>
      <c r="AA34" s="2">
        <f t="shared" si="18"/>
        <v>-624.2690553295957</v>
      </c>
      <c r="AB34" s="2">
        <f t="shared" si="18"/>
        <v>-621.3278592207724</v>
      </c>
      <c r="AC34" s="2">
        <f t="shared" si="18"/>
        <v>-618.9101065624712</v>
      </c>
      <c r="AD34" s="2">
        <f t="shared" si="18"/>
        <v>-616.9226403410975</v>
      </c>
      <c r="AE34" s="2">
        <f t="shared" si="18"/>
        <v>-615.2888826580939</v>
      </c>
      <c r="AF34" s="2">
        <f t="shared" si="18"/>
        <v>-613.9458841517203</v>
      </c>
      <c r="AG34" s="2">
        <f t="shared" si="18"/>
        <v>-612.8418985320133</v>
      </c>
      <c r="AH34" s="2"/>
      <c r="AI34" s="2">
        <f>AI33+AG34</f>
        <v>-611.9343887747531</v>
      </c>
      <c r="AJ34" s="2">
        <f t="shared" si="18"/>
        <v>-611.1883881522622</v>
      </c>
      <c r="AK34" s="2">
        <f>AK33+AJ34</f>
        <v>-610.5652504779746</v>
      </c>
      <c r="AL34" s="51"/>
      <c r="AM34" s="1"/>
    </row>
    <row r="35" spans="2:39" ht="14.25" hidden="1">
      <c r="B35" s="47"/>
      <c r="C35" s="48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51"/>
      <c r="AM35" s="1"/>
    </row>
    <row r="36" spans="2:39" ht="15.75" hidden="1">
      <c r="B36" s="47"/>
      <c r="C36" s="53" t="s">
        <v>44</v>
      </c>
      <c r="D36" s="49"/>
      <c r="E36" s="2">
        <f aca="true" t="shared" si="19" ref="E36:AK36">E4*E18</f>
        <v>0</v>
      </c>
      <c r="F36" s="2">
        <f t="shared" si="19"/>
        <v>0</v>
      </c>
      <c r="G36" s="2">
        <f t="shared" si="19"/>
        <v>268.2628575983964</v>
      </c>
      <c r="H36" s="2">
        <f t="shared" si="19"/>
        <v>239.5204085699968</v>
      </c>
      <c r="I36" s="2">
        <f t="shared" si="19"/>
        <v>213.85750765178284</v>
      </c>
      <c r="J36" s="2">
        <f t="shared" si="19"/>
        <v>190.94420326052034</v>
      </c>
      <c r="K36" s="2">
        <f t="shared" si="19"/>
        <v>170.48589576832174</v>
      </c>
      <c r="L36" s="2">
        <f t="shared" si="19"/>
        <v>152.21954979314438</v>
      </c>
      <c r="M36" s="2">
        <f t="shared" si="19"/>
        <v>135.91031231530746</v>
      </c>
      <c r="N36" s="2">
        <f t="shared" si="19"/>
        <v>121.34849313866738</v>
      </c>
      <c r="O36" s="2">
        <f t="shared" si="19"/>
        <v>108.34686887381015</v>
      </c>
      <c r="P36" s="2">
        <f t="shared" si="19"/>
        <v>96.7382757801876</v>
      </c>
      <c r="Q36" s="2">
        <f t="shared" si="19"/>
        <v>86.37346051802466</v>
      </c>
      <c r="R36" s="2">
        <f t="shared" si="19"/>
        <v>77.11916117680772</v>
      </c>
      <c r="S36" s="2">
        <f t="shared" si="19"/>
        <v>68.85639390786403</v>
      </c>
      <c r="T36" s="2">
        <f t="shared" si="19"/>
        <v>61.47892313202145</v>
      </c>
      <c r="U36" s="2">
        <f t="shared" si="19"/>
        <v>54.89189565359058</v>
      </c>
      <c r="V36" s="2">
        <f t="shared" si="19"/>
        <v>49.010621119277296</v>
      </c>
      <c r="W36" s="2">
        <f t="shared" si="19"/>
        <v>43.75948314221186</v>
      </c>
      <c r="X36" s="2">
        <f t="shared" si="19"/>
        <v>39.07096709126059</v>
      </c>
      <c r="Y36" s="2">
        <f t="shared" si="19"/>
        <v>34.88479204576838</v>
      </c>
      <c r="Z36" s="2">
        <f t="shared" si="19"/>
        <v>31.147135755150337</v>
      </c>
      <c r="AA36" s="2">
        <f t="shared" si="19"/>
        <v>27.809942638527083</v>
      </c>
      <c r="AB36" s="2">
        <f t="shared" si="19"/>
        <v>24.83030592725632</v>
      </c>
      <c r="AC36" s="2">
        <f t="shared" si="19"/>
        <v>22.169916006478854</v>
      </c>
      <c r="AD36" s="2">
        <f t="shared" si="19"/>
        <v>19.794567862927547</v>
      </c>
      <c r="AE36" s="2">
        <f t="shared" si="19"/>
        <v>17.673721306185307</v>
      </c>
      <c r="AF36" s="2">
        <f t="shared" si="19"/>
        <v>15.78010830909402</v>
      </c>
      <c r="AG36" s="2">
        <f t="shared" si="19"/>
        <v>14.08938241883395</v>
      </c>
      <c r="AH36" s="2"/>
      <c r="AI36" s="2">
        <f t="shared" si="19"/>
        <v>12.57980573110174</v>
      </c>
      <c r="AJ36" s="2">
        <f t="shared" si="19"/>
        <v>11.231969402769408</v>
      </c>
      <c r="AK36" s="2">
        <f t="shared" si="19"/>
        <v>10.167973574802694</v>
      </c>
      <c r="AL36" s="51">
        <f>SUM(E36:AK36)</f>
        <v>2420.354899470088</v>
      </c>
      <c r="AM36" s="1"/>
    </row>
    <row r="37" spans="2:39" ht="14.25" hidden="1">
      <c r="B37" s="47"/>
      <c r="C37" s="48"/>
      <c r="D37" s="49"/>
      <c r="E37" s="2">
        <f aca="true" t="shared" si="20" ref="E37:AK37">E9*E18</f>
        <v>1010.2142857142857</v>
      </c>
      <c r="F37" s="2">
        <f t="shared" si="20"/>
        <v>814.5966198979592</v>
      </c>
      <c r="G37" s="2">
        <f t="shared" si="20"/>
        <v>37.29016718294459</v>
      </c>
      <c r="H37" s="2">
        <f t="shared" si="20"/>
        <v>33.2947921276291</v>
      </c>
      <c r="I37" s="2">
        <f t="shared" si="20"/>
        <v>29.727492971097412</v>
      </c>
      <c r="J37" s="2">
        <f t="shared" si="20"/>
        <v>26.542404438479824</v>
      </c>
      <c r="K37" s="2">
        <f t="shared" si="20"/>
        <v>23.698575391499844</v>
      </c>
      <c r="L37" s="2">
        <f t="shared" si="20"/>
        <v>21.159442313839143</v>
      </c>
      <c r="M37" s="2">
        <f t="shared" si="20"/>
        <v>18.89235920878495</v>
      </c>
      <c r="N37" s="2">
        <f t="shared" si="20"/>
        <v>16.86817786498656</v>
      </c>
      <c r="O37" s="2">
        <f t="shared" si="20"/>
        <v>15.060873093737998</v>
      </c>
      <c r="P37" s="2">
        <f t="shared" si="20"/>
        <v>13.447208119408923</v>
      </c>
      <c r="Q37" s="2">
        <f t="shared" si="20"/>
        <v>12.006435820900824</v>
      </c>
      <c r="R37" s="2">
        <f t="shared" si="20"/>
        <v>10.720031982947164</v>
      </c>
      <c r="S37" s="2">
        <f t="shared" si="20"/>
        <v>9.571457127631396</v>
      </c>
      <c r="T37" s="2">
        <f t="shared" si="20"/>
        <v>8.545943863956602</v>
      </c>
      <c r="U37" s="2">
        <f t="shared" si="20"/>
        <v>7.630307021389823</v>
      </c>
      <c r="V37" s="2">
        <f t="shared" si="20"/>
        <v>6.812774126240913</v>
      </c>
      <c r="W37" s="2">
        <f t="shared" si="20"/>
        <v>6.082834041286528</v>
      </c>
      <c r="X37" s="2">
        <f t="shared" si="20"/>
        <v>5.431101822577257</v>
      </c>
      <c r="Y37" s="2">
        <f t="shared" si="20"/>
        <v>4.8491980558725505</v>
      </c>
      <c r="Z37" s="2">
        <f t="shared" si="20"/>
        <v>4.3296411213147765</v>
      </c>
      <c r="AA37" s="2">
        <f t="shared" si="20"/>
        <v>3.8657510011739076</v>
      </c>
      <c r="AB37" s="2">
        <f t="shared" si="20"/>
        <v>3.451563393905274</v>
      </c>
      <c r="AC37" s="2">
        <f t="shared" si="20"/>
        <v>3.0817530302725658</v>
      </c>
      <c r="AD37" s="2">
        <f t="shared" si="20"/>
        <v>2.7515652056005044</v>
      </c>
      <c r="AE37" s="2">
        <f t="shared" si="20"/>
        <v>2.456754647857593</v>
      </c>
      <c r="AF37" s="2">
        <f t="shared" si="20"/>
        <v>2.193530935587136</v>
      </c>
      <c r="AG37" s="2">
        <f t="shared" si="20"/>
        <v>1.958509763917086</v>
      </c>
      <c r="AH37" s="2"/>
      <c r="AI37" s="2">
        <f t="shared" si="20"/>
        <v>1.7486694320688267</v>
      </c>
      <c r="AJ37" s="2">
        <f t="shared" si="20"/>
        <v>1.5613119929185952</v>
      </c>
      <c r="AK37" s="2">
        <f t="shared" si="20"/>
        <v>1.3940285651058884</v>
      </c>
      <c r="AL37" s="51">
        <f>SUM(E37:AK37)</f>
        <v>2161.235561277177</v>
      </c>
      <c r="AM37" s="1"/>
    </row>
    <row r="38" spans="2:39" ht="14.25" hidden="1">
      <c r="B38" s="47"/>
      <c r="C38" s="48"/>
      <c r="D38" s="4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51"/>
      <c r="AM38" s="1"/>
    </row>
    <row r="39" spans="2:39" ht="15.75" hidden="1">
      <c r="B39" s="47"/>
      <c r="C39" s="48"/>
      <c r="D39" s="49"/>
      <c r="E39" s="52"/>
      <c r="F39" s="72" t="s">
        <v>45</v>
      </c>
      <c r="G39" s="63"/>
      <c r="H39" s="52" t="s">
        <v>46</v>
      </c>
      <c r="I39" s="2">
        <f>AL36/AL37</f>
        <v>1.1198940748688149</v>
      </c>
      <c r="J39" s="72" t="s">
        <v>47</v>
      </c>
      <c r="K39" s="73"/>
      <c r="L39" s="54" t="s">
        <v>48</v>
      </c>
      <c r="M39" s="2">
        <f>12%+(22%-12%)*AK22/(AK22-AK34)</f>
        <v>0.14979463377509258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51"/>
      <c r="AM39" s="1"/>
    </row>
    <row r="40" spans="2:39" ht="15.75" hidden="1">
      <c r="B40" s="47"/>
      <c r="C40" s="48"/>
      <c r="D40" s="49"/>
      <c r="E40" s="2"/>
      <c r="F40" s="72" t="s">
        <v>49</v>
      </c>
      <c r="G40" s="73"/>
      <c r="H40" s="52" t="s">
        <v>50</v>
      </c>
      <c r="I40" s="2">
        <f>AK22</f>
        <v>259.1193381929107</v>
      </c>
      <c r="J40" s="2" t="s">
        <v>51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51"/>
      <c r="AM40" s="1"/>
    </row>
    <row r="41" spans="2:39" ht="15" hidden="1" thickBot="1">
      <c r="B41" s="36"/>
      <c r="C41" s="55"/>
      <c r="D41" s="5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8"/>
      <c r="AM41" s="1"/>
    </row>
  </sheetData>
  <mergeCells count="8">
    <mergeCell ref="AL2:AL3"/>
    <mergeCell ref="B1:AL1"/>
    <mergeCell ref="F40:G40"/>
    <mergeCell ref="B2:B3"/>
    <mergeCell ref="E2:F2"/>
    <mergeCell ref="G2:AK2"/>
    <mergeCell ref="F39:G39"/>
    <mergeCell ref="J39:K39"/>
  </mergeCells>
  <printOptions/>
  <pageMargins left="0.12" right="0.27" top="1.55" bottom="1" header="0.5" footer="0.5"/>
  <pageSetup horizontalDpi="360" verticalDpi="36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43"/>
  <sheetViews>
    <sheetView zoomScale="70" zoomScaleNormal="70" workbookViewId="0" topLeftCell="C25">
      <selection activeCell="C35" sqref="C35"/>
    </sheetView>
  </sheetViews>
  <sheetFormatPr defaultColWidth="9.00390625" defaultRowHeight="19.5" customHeight="1"/>
  <cols>
    <col min="1" max="1" width="4.125" style="11" customWidth="1"/>
    <col min="2" max="2" width="8.75390625" style="11" customWidth="1"/>
    <col min="3" max="4" width="10.75390625" style="11" customWidth="1"/>
    <col min="5" max="5" width="8.75390625" style="11" customWidth="1"/>
    <col min="6" max="6" width="10.00390625" style="11" customWidth="1"/>
    <col min="7" max="39" width="8.75390625" style="11" customWidth="1"/>
    <col min="40" max="40" width="10.75390625" style="11" customWidth="1"/>
    <col min="41" max="156" width="4.75390625" style="11" customWidth="1"/>
    <col min="157" max="16384" width="8.75390625" style="11" customWidth="1"/>
  </cols>
  <sheetData>
    <row r="1" spans="2:39" ht="36.75" customHeight="1" thickBot="1">
      <c r="B1" s="21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2:40" ht="30" customHeight="1">
      <c r="B2" s="67" t="s">
        <v>1</v>
      </c>
      <c r="C2" s="23"/>
      <c r="D2" s="24" t="s">
        <v>2</v>
      </c>
      <c r="E2" s="69" t="s">
        <v>23</v>
      </c>
      <c r="F2" s="70"/>
      <c r="G2" s="70"/>
      <c r="H2" s="70"/>
      <c r="I2" s="69" t="s">
        <v>22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1"/>
      <c r="AN2" s="25"/>
    </row>
    <row r="3" spans="2:40" ht="30" customHeight="1">
      <c r="B3" s="68"/>
      <c r="C3" s="26" t="s">
        <v>3</v>
      </c>
      <c r="D3" s="27"/>
      <c r="E3" s="4">
        <v>1</v>
      </c>
      <c r="F3" s="4">
        <v>2</v>
      </c>
      <c r="G3" s="4">
        <v>3</v>
      </c>
      <c r="H3" s="5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4">
        <v>13</v>
      </c>
      <c r="R3" s="4">
        <v>14</v>
      </c>
      <c r="S3" s="4">
        <v>15</v>
      </c>
      <c r="T3" s="4">
        <v>16</v>
      </c>
      <c r="U3" s="4">
        <v>17</v>
      </c>
      <c r="V3" s="4">
        <v>18</v>
      </c>
      <c r="W3" s="4">
        <v>19</v>
      </c>
      <c r="X3" s="4">
        <v>20</v>
      </c>
      <c r="Y3" s="4">
        <v>21</v>
      </c>
      <c r="Z3" s="4">
        <v>22</v>
      </c>
      <c r="AA3" s="6" t="s">
        <v>24</v>
      </c>
      <c r="AB3" s="4">
        <v>23</v>
      </c>
      <c r="AC3" s="4">
        <v>24</v>
      </c>
      <c r="AD3" s="4">
        <v>25</v>
      </c>
      <c r="AE3" s="4">
        <v>26</v>
      </c>
      <c r="AF3" s="4">
        <v>27</v>
      </c>
      <c r="AG3" s="4">
        <v>28</v>
      </c>
      <c r="AH3" s="4">
        <v>29</v>
      </c>
      <c r="AI3" s="4">
        <v>30</v>
      </c>
      <c r="AJ3" s="4">
        <v>31</v>
      </c>
      <c r="AK3" s="4">
        <v>32</v>
      </c>
      <c r="AL3" s="4">
        <v>33</v>
      </c>
      <c r="AM3" s="4">
        <v>34</v>
      </c>
      <c r="AN3" s="10"/>
    </row>
    <row r="4" spans="2:40" ht="30" customHeight="1">
      <c r="B4" s="19">
        <v>1</v>
      </c>
      <c r="C4" s="8" t="s">
        <v>4</v>
      </c>
      <c r="D4" s="9"/>
      <c r="E4" s="4">
        <f>E5+E8+E9</f>
        <v>0</v>
      </c>
      <c r="F4" s="4" t="e">
        <f>F5+F8+F9</f>
        <v>#REF!</v>
      </c>
      <c r="G4" s="4" t="e">
        <f>G5+G8+G9</f>
        <v>#REF!</v>
      </c>
      <c r="H4" s="5" t="e">
        <f>H5+H8+H9</f>
        <v>#REF!</v>
      </c>
      <c r="I4" s="4" t="e">
        <f>I5+I8+I9</f>
        <v>#REF!</v>
      </c>
      <c r="J4" s="4" t="e">
        <f aca="true" t="shared" si="0" ref="J4:AN4">J5+J8+J9</f>
        <v>#REF!</v>
      </c>
      <c r="K4" s="4" t="e">
        <f t="shared" si="0"/>
        <v>#REF!</v>
      </c>
      <c r="L4" s="4" t="e">
        <f t="shared" si="0"/>
        <v>#REF!</v>
      </c>
      <c r="M4" s="4" t="e">
        <f t="shared" si="0"/>
        <v>#REF!</v>
      </c>
      <c r="N4" s="4" t="e">
        <f t="shared" si="0"/>
        <v>#REF!</v>
      </c>
      <c r="O4" s="4" t="e">
        <f t="shared" si="0"/>
        <v>#REF!</v>
      </c>
      <c r="P4" s="4" t="e">
        <f t="shared" si="0"/>
        <v>#REF!</v>
      </c>
      <c r="Q4" s="4" t="e">
        <f t="shared" si="0"/>
        <v>#REF!</v>
      </c>
      <c r="R4" s="4" t="e">
        <f t="shared" si="0"/>
        <v>#REF!</v>
      </c>
      <c r="S4" s="4" t="e">
        <f t="shared" si="0"/>
        <v>#REF!</v>
      </c>
      <c r="T4" s="4" t="e">
        <f t="shared" si="0"/>
        <v>#REF!</v>
      </c>
      <c r="U4" s="4" t="e">
        <f t="shared" si="0"/>
        <v>#REF!</v>
      </c>
      <c r="V4" s="4" t="e">
        <f t="shared" si="0"/>
        <v>#REF!</v>
      </c>
      <c r="W4" s="4" t="e">
        <f t="shared" si="0"/>
        <v>#REF!</v>
      </c>
      <c r="X4" s="4" t="e">
        <f t="shared" si="0"/>
        <v>#REF!</v>
      </c>
      <c r="Y4" s="4" t="e">
        <f t="shared" si="0"/>
        <v>#REF!</v>
      </c>
      <c r="Z4" s="4" t="e">
        <f t="shared" si="0"/>
        <v>#REF!</v>
      </c>
      <c r="AA4" s="6" t="s">
        <v>24</v>
      </c>
      <c r="AB4" s="4" t="e">
        <f t="shared" si="0"/>
        <v>#REF!</v>
      </c>
      <c r="AC4" s="4" t="e">
        <f t="shared" si="0"/>
        <v>#REF!</v>
      </c>
      <c r="AD4" s="4" t="e">
        <f t="shared" si="0"/>
        <v>#REF!</v>
      </c>
      <c r="AE4" s="4" t="e">
        <f t="shared" si="0"/>
        <v>#REF!</v>
      </c>
      <c r="AF4" s="4" t="e">
        <f t="shared" si="0"/>
        <v>#REF!</v>
      </c>
      <c r="AG4" s="4" t="e">
        <f t="shared" si="0"/>
        <v>#REF!</v>
      </c>
      <c r="AH4" s="4" t="e">
        <f t="shared" si="0"/>
        <v>#REF!</v>
      </c>
      <c r="AI4" s="4" t="e">
        <f t="shared" si="0"/>
        <v>#REF!</v>
      </c>
      <c r="AJ4" s="4" t="e">
        <f t="shared" si="0"/>
        <v>#REF!</v>
      </c>
      <c r="AK4" s="4" t="e">
        <f t="shared" si="0"/>
        <v>#REF!</v>
      </c>
      <c r="AL4" s="4" t="e">
        <f t="shared" si="0"/>
        <v>#REF!</v>
      </c>
      <c r="AM4" s="4" t="e">
        <f t="shared" si="0"/>
        <v>#REF!</v>
      </c>
      <c r="AN4" s="10" t="e">
        <f t="shared" si="0"/>
        <v>#REF!</v>
      </c>
    </row>
    <row r="5" spans="2:40" ht="30" customHeight="1">
      <c r="B5" s="19">
        <v>1.1</v>
      </c>
      <c r="C5" s="8" t="s">
        <v>5</v>
      </c>
      <c r="D5" s="9"/>
      <c r="E5" s="4">
        <f>E6+E7</f>
        <v>0</v>
      </c>
      <c r="F5" s="4" t="e">
        <f aca="true" t="shared" si="1" ref="F5:AM5">F6+F7</f>
        <v>#REF!</v>
      </c>
      <c r="G5" s="4" t="e">
        <f t="shared" si="1"/>
        <v>#REF!</v>
      </c>
      <c r="H5" s="5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" t="e">
        <f t="shared" si="1"/>
        <v>#REF!</v>
      </c>
      <c r="N5" s="4" t="e">
        <f t="shared" si="1"/>
        <v>#REF!</v>
      </c>
      <c r="O5" s="4" t="e">
        <f t="shared" si="1"/>
        <v>#REF!</v>
      </c>
      <c r="P5" s="4" t="e">
        <f t="shared" si="1"/>
        <v>#REF!</v>
      </c>
      <c r="Q5" s="4" t="e">
        <f t="shared" si="1"/>
        <v>#REF!</v>
      </c>
      <c r="R5" s="4" t="e">
        <f t="shared" si="1"/>
        <v>#REF!</v>
      </c>
      <c r="S5" s="4" t="e">
        <f t="shared" si="1"/>
        <v>#REF!</v>
      </c>
      <c r="T5" s="4" t="e">
        <f t="shared" si="1"/>
        <v>#REF!</v>
      </c>
      <c r="U5" s="4" t="e">
        <f t="shared" si="1"/>
        <v>#REF!</v>
      </c>
      <c r="V5" s="4" t="e">
        <f t="shared" si="1"/>
        <v>#REF!</v>
      </c>
      <c r="W5" s="4" t="e">
        <f t="shared" si="1"/>
        <v>#REF!</v>
      </c>
      <c r="X5" s="4" t="e">
        <f t="shared" si="1"/>
        <v>#REF!</v>
      </c>
      <c r="Y5" s="4" t="e">
        <f t="shared" si="1"/>
        <v>#REF!</v>
      </c>
      <c r="Z5" s="4" t="e">
        <f t="shared" si="1"/>
        <v>#REF!</v>
      </c>
      <c r="AA5" s="6" t="s">
        <v>24</v>
      </c>
      <c r="AB5" s="4" t="e">
        <f t="shared" si="1"/>
        <v>#REF!</v>
      </c>
      <c r="AC5" s="4" t="e">
        <f t="shared" si="1"/>
        <v>#REF!</v>
      </c>
      <c r="AD5" s="4" t="e">
        <f t="shared" si="1"/>
        <v>#REF!</v>
      </c>
      <c r="AE5" s="4" t="e">
        <f t="shared" si="1"/>
        <v>#REF!</v>
      </c>
      <c r="AF5" s="4" t="e">
        <f t="shared" si="1"/>
        <v>#REF!</v>
      </c>
      <c r="AG5" s="4" t="e">
        <f t="shared" si="1"/>
        <v>#REF!</v>
      </c>
      <c r="AH5" s="4" t="e">
        <f t="shared" si="1"/>
        <v>#REF!</v>
      </c>
      <c r="AI5" s="4" t="e">
        <f t="shared" si="1"/>
        <v>#REF!</v>
      </c>
      <c r="AJ5" s="4" t="e">
        <f t="shared" si="1"/>
        <v>#REF!</v>
      </c>
      <c r="AK5" s="4" t="e">
        <f t="shared" si="1"/>
        <v>#REF!</v>
      </c>
      <c r="AL5" s="4" t="e">
        <f t="shared" si="1"/>
        <v>#REF!</v>
      </c>
      <c r="AM5" s="4" t="e">
        <f t="shared" si="1"/>
        <v>#REF!</v>
      </c>
      <c r="AN5" s="10" t="e">
        <f>SUM(E5:AM5)</f>
        <v>#REF!</v>
      </c>
    </row>
    <row r="6" spans="2:40" ht="30" customHeight="1">
      <c r="B6" s="19" t="s">
        <v>18</v>
      </c>
      <c r="C6" s="8" t="s">
        <v>20</v>
      </c>
      <c r="D6" s="9"/>
      <c r="E6" s="4">
        <v>0</v>
      </c>
      <c r="F6" s="4" t="e">
        <f>J6*40%</f>
        <v>#REF!</v>
      </c>
      <c r="G6" s="4" t="e">
        <f>K6*60%</f>
        <v>#REF!</v>
      </c>
      <c r="H6" s="5" t="e">
        <f>L6*80%</f>
        <v>#REF!</v>
      </c>
      <c r="I6" s="4" t="e">
        <f>#REF!</f>
        <v>#REF!</v>
      </c>
      <c r="J6" s="28" t="e">
        <f>I6</f>
        <v>#REF!</v>
      </c>
      <c r="K6" s="28" t="e">
        <f aca="true" t="shared" si="2" ref="K6:AM6">J6</f>
        <v>#REF!</v>
      </c>
      <c r="L6" s="28" t="e">
        <f t="shared" si="2"/>
        <v>#REF!</v>
      </c>
      <c r="M6" s="28" t="e">
        <f t="shared" si="2"/>
        <v>#REF!</v>
      </c>
      <c r="N6" s="28" t="e">
        <f t="shared" si="2"/>
        <v>#REF!</v>
      </c>
      <c r="O6" s="28" t="e">
        <f t="shared" si="2"/>
        <v>#REF!</v>
      </c>
      <c r="P6" s="28" t="e">
        <f t="shared" si="2"/>
        <v>#REF!</v>
      </c>
      <c r="Q6" s="28" t="e">
        <f t="shared" si="2"/>
        <v>#REF!</v>
      </c>
      <c r="R6" s="28" t="e">
        <f t="shared" si="2"/>
        <v>#REF!</v>
      </c>
      <c r="S6" s="28" t="e">
        <f t="shared" si="2"/>
        <v>#REF!</v>
      </c>
      <c r="T6" s="28" t="e">
        <f t="shared" si="2"/>
        <v>#REF!</v>
      </c>
      <c r="U6" s="28" t="e">
        <f t="shared" si="2"/>
        <v>#REF!</v>
      </c>
      <c r="V6" s="28" t="e">
        <f t="shared" si="2"/>
        <v>#REF!</v>
      </c>
      <c r="W6" s="28" t="e">
        <f t="shared" si="2"/>
        <v>#REF!</v>
      </c>
      <c r="X6" s="28" t="e">
        <f t="shared" si="2"/>
        <v>#REF!</v>
      </c>
      <c r="Y6" s="28" t="e">
        <f t="shared" si="2"/>
        <v>#REF!</v>
      </c>
      <c r="Z6" s="28" t="e">
        <f t="shared" si="2"/>
        <v>#REF!</v>
      </c>
      <c r="AA6" s="6" t="s">
        <v>24</v>
      </c>
      <c r="AB6" s="28" t="e">
        <f>Z6</f>
        <v>#REF!</v>
      </c>
      <c r="AC6" s="28" t="e">
        <f t="shared" si="2"/>
        <v>#REF!</v>
      </c>
      <c r="AD6" s="28" t="e">
        <f t="shared" si="2"/>
        <v>#REF!</v>
      </c>
      <c r="AE6" s="28" t="e">
        <f t="shared" si="2"/>
        <v>#REF!</v>
      </c>
      <c r="AF6" s="28" t="e">
        <f t="shared" si="2"/>
        <v>#REF!</v>
      </c>
      <c r="AG6" s="28" t="e">
        <f t="shared" si="2"/>
        <v>#REF!</v>
      </c>
      <c r="AH6" s="28" t="e">
        <f t="shared" si="2"/>
        <v>#REF!</v>
      </c>
      <c r="AI6" s="28" t="e">
        <f t="shared" si="2"/>
        <v>#REF!</v>
      </c>
      <c r="AJ6" s="28" t="e">
        <f t="shared" si="2"/>
        <v>#REF!</v>
      </c>
      <c r="AK6" s="28" t="e">
        <f t="shared" si="2"/>
        <v>#REF!</v>
      </c>
      <c r="AL6" s="28" t="e">
        <f t="shared" si="2"/>
        <v>#REF!</v>
      </c>
      <c r="AM6" s="28" t="e">
        <f t="shared" si="2"/>
        <v>#REF!</v>
      </c>
      <c r="AN6" s="10" t="e">
        <f>SUM(E6:AM6)</f>
        <v>#REF!</v>
      </c>
    </row>
    <row r="7" spans="2:40" ht="30" customHeight="1">
      <c r="B7" s="19" t="s">
        <v>19</v>
      </c>
      <c r="C7" s="8" t="s">
        <v>21</v>
      </c>
      <c r="D7" s="9"/>
      <c r="E7" s="4">
        <v>0</v>
      </c>
      <c r="F7" s="4" t="e">
        <f>J7*40%</f>
        <v>#REF!</v>
      </c>
      <c r="G7" s="4" t="e">
        <f>K7*60%</f>
        <v>#REF!</v>
      </c>
      <c r="H7" s="5" t="e">
        <f>L7*80%</f>
        <v>#REF!</v>
      </c>
      <c r="I7" s="4" t="e">
        <f>#REF!</f>
        <v>#REF!</v>
      </c>
      <c r="J7" s="6" t="e">
        <f>I7</f>
        <v>#REF!</v>
      </c>
      <c r="K7" s="6" t="e">
        <f aca="true" t="shared" si="3" ref="K7:AM7">J7</f>
        <v>#REF!</v>
      </c>
      <c r="L7" s="6" t="e">
        <f t="shared" si="3"/>
        <v>#REF!</v>
      </c>
      <c r="M7" s="6" t="e">
        <f t="shared" si="3"/>
        <v>#REF!</v>
      </c>
      <c r="N7" s="6" t="e">
        <f t="shared" si="3"/>
        <v>#REF!</v>
      </c>
      <c r="O7" s="6" t="e">
        <f t="shared" si="3"/>
        <v>#REF!</v>
      </c>
      <c r="P7" s="6" t="e">
        <f t="shared" si="3"/>
        <v>#REF!</v>
      </c>
      <c r="Q7" s="6" t="e">
        <f t="shared" si="3"/>
        <v>#REF!</v>
      </c>
      <c r="R7" s="6" t="e">
        <f t="shared" si="3"/>
        <v>#REF!</v>
      </c>
      <c r="S7" s="6" t="e">
        <f t="shared" si="3"/>
        <v>#REF!</v>
      </c>
      <c r="T7" s="6" t="e">
        <f t="shared" si="3"/>
        <v>#REF!</v>
      </c>
      <c r="U7" s="6" t="e">
        <f t="shared" si="3"/>
        <v>#REF!</v>
      </c>
      <c r="V7" s="6" t="e">
        <f t="shared" si="3"/>
        <v>#REF!</v>
      </c>
      <c r="W7" s="6" t="e">
        <f t="shared" si="3"/>
        <v>#REF!</v>
      </c>
      <c r="X7" s="6" t="e">
        <f t="shared" si="3"/>
        <v>#REF!</v>
      </c>
      <c r="Y7" s="6" t="e">
        <f t="shared" si="3"/>
        <v>#REF!</v>
      </c>
      <c r="Z7" s="6" t="e">
        <f t="shared" si="3"/>
        <v>#REF!</v>
      </c>
      <c r="AA7" s="6" t="s">
        <v>24</v>
      </c>
      <c r="AB7" s="6" t="e">
        <f>Z7</f>
        <v>#REF!</v>
      </c>
      <c r="AC7" s="6" t="e">
        <f t="shared" si="3"/>
        <v>#REF!</v>
      </c>
      <c r="AD7" s="6" t="e">
        <f t="shared" si="3"/>
        <v>#REF!</v>
      </c>
      <c r="AE7" s="6" t="e">
        <f t="shared" si="3"/>
        <v>#REF!</v>
      </c>
      <c r="AF7" s="6" t="e">
        <f t="shared" si="3"/>
        <v>#REF!</v>
      </c>
      <c r="AG7" s="6" t="e">
        <f t="shared" si="3"/>
        <v>#REF!</v>
      </c>
      <c r="AH7" s="6" t="e">
        <f t="shared" si="3"/>
        <v>#REF!</v>
      </c>
      <c r="AI7" s="6" t="e">
        <f t="shared" si="3"/>
        <v>#REF!</v>
      </c>
      <c r="AJ7" s="6" t="e">
        <f t="shared" si="3"/>
        <v>#REF!</v>
      </c>
      <c r="AK7" s="6" t="e">
        <f t="shared" si="3"/>
        <v>#REF!</v>
      </c>
      <c r="AL7" s="6" t="e">
        <f t="shared" si="3"/>
        <v>#REF!</v>
      </c>
      <c r="AM7" s="6" t="e">
        <f t="shared" si="3"/>
        <v>#REF!</v>
      </c>
      <c r="AN7" s="10" t="e">
        <f>SUM(E7:AM7)</f>
        <v>#REF!</v>
      </c>
    </row>
    <row r="8" spans="2:40" ht="30" customHeight="1">
      <c r="B8" s="19">
        <v>1.2</v>
      </c>
      <c r="C8" s="8" t="s">
        <v>6</v>
      </c>
      <c r="D8" s="9"/>
      <c r="E8" s="4"/>
      <c r="F8" s="4"/>
      <c r="G8" s="4"/>
      <c r="H8" s="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6" t="s">
        <v>24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>
        <v>215.69</v>
      </c>
      <c r="AN8" s="10">
        <f>SUM(E8:AM8)</f>
        <v>215.69</v>
      </c>
    </row>
    <row r="9" spans="2:40" ht="30" customHeight="1">
      <c r="B9" s="19">
        <v>1.3</v>
      </c>
      <c r="C9" s="8" t="s">
        <v>7</v>
      </c>
      <c r="D9" s="9"/>
      <c r="E9" s="4"/>
      <c r="F9" s="4"/>
      <c r="G9" s="4"/>
      <c r="H9" s="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6" t="s">
        <v>24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>
        <v>10.63</v>
      </c>
      <c r="AN9" s="10">
        <f>SUM(E9:AM9)</f>
        <v>10.63</v>
      </c>
    </row>
    <row r="10" spans="2:40" ht="30" customHeight="1">
      <c r="B10" s="19"/>
      <c r="C10" s="8"/>
      <c r="D10" s="9"/>
      <c r="E10" s="4"/>
      <c r="F10" s="4"/>
      <c r="G10" s="4"/>
      <c r="H10" s="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6" t="s">
        <v>24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29"/>
    </row>
    <row r="11" spans="2:40" ht="30" customHeight="1">
      <c r="B11" s="19">
        <v>2</v>
      </c>
      <c r="C11" s="8" t="s">
        <v>8</v>
      </c>
      <c r="D11" s="9"/>
      <c r="E11" s="4">
        <f aca="true" t="shared" si="4" ref="E11:AM11">SUM(E12:E14)</f>
        <v>691.89</v>
      </c>
      <c r="F11" s="4">
        <f>SUM(F12:F14)</f>
        <v>732.52</v>
      </c>
      <c r="G11" s="4">
        <f>SUM(G12:G14)</f>
        <v>838.78</v>
      </c>
      <c r="H11" s="5">
        <f>SUM(H12:H14)</f>
        <v>955.67</v>
      </c>
      <c r="I11" s="4">
        <f t="shared" si="4"/>
        <v>106.3</v>
      </c>
      <c r="J11" s="4">
        <f t="shared" si="4"/>
        <v>106.3</v>
      </c>
      <c r="K11" s="4">
        <f t="shared" si="4"/>
        <v>106.3</v>
      </c>
      <c r="L11" s="4">
        <f t="shared" si="4"/>
        <v>106.3</v>
      </c>
      <c r="M11" s="4">
        <f t="shared" si="4"/>
        <v>106.3</v>
      </c>
      <c r="N11" s="4">
        <f t="shared" si="4"/>
        <v>106.3</v>
      </c>
      <c r="O11" s="4">
        <f t="shared" si="4"/>
        <v>106.3</v>
      </c>
      <c r="P11" s="4">
        <f t="shared" si="4"/>
        <v>106.3</v>
      </c>
      <c r="Q11" s="4">
        <f t="shared" si="4"/>
        <v>106.3</v>
      </c>
      <c r="R11" s="4">
        <f t="shared" si="4"/>
        <v>106.3</v>
      </c>
      <c r="S11" s="4">
        <f t="shared" si="4"/>
        <v>106.3</v>
      </c>
      <c r="T11" s="4">
        <f t="shared" si="4"/>
        <v>106.3</v>
      </c>
      <c r="U11" s="4">
        <f t="shared" si="4"/>
        <v>106.3</v>
      </c>
      <c r="V11" s="4">
        <f t="shared" si="4"/>
        <v>106.3</v>
      </c>
      <c r="W11" s="4">
        <f t="shared" si="4"/>
        <v>106.3</v>
      </c>
      <c r="X11" s="4">
        <f t="shared" si="4"/>
        <v>106.3</v>
      </c>
      <c r="Y11" s="4">
        <f t="shared" si="4"/>
        <v>106.3</v>
      </c>
      <c r="Z11" s="4">
        <f t="shared" si="4"/>
        <v>106.3</v>
      </c>
      <c r="AA11" s="6" t="s">
        <v>24</v>
      </c>
      <c r="AB11" s="4">
        <f t="shared" si="4"/>
        <v>106.3</v>
      </c>
      <c r="AC11" s="4">
        <f t="shared" si="4"/>
        <v>106.3</v>
      </c>
      <c r="AD11" s="4">
        <f t="shared" si="4"/>
        <v>106.3</v>
      </c>
      <c r="AE11" s="4">
        <f t="shared" si="4"/>
        <v>106.3</v>
      </c>
      <c r="AF11" s="4">
        <f t="shared" si="4"/>
        <v>106.3</v>
      </c>
      <c r="AG11" s="4">
        <f t="shared" si="4"/>
        <v>106.3</v>
      </c>
      <c r="AH11" s="4">
        <f t="shared" si="4"/>
        <v>106.3</v>
      </c>
      <c r="AI11" s="4">
        <f t="shared" si="4"/>
        <v>106.3</v>
      </c>
      <c r="AJ11" s="4">
        <f t="shared" si="4"/>
        <v>106.3</v>
      </c>
      <c r="AK11" s="4">
        <f t="shared" si="4"/>
        <v>106.3</v>
      </c>
      <c r="AL11" s="4">
        <f t="shared" si="4"/>
        <v>106.3</v>
      </c>
      <c r="AM11" s="4">
        <f t="shared" si="4"/>
        <v>106.3</v>
      </c>
      <c r="AN11" s="10">
        <f>SUM(E11:AM11)</f>
        <v>6407.860000000005</v>
      </c>
    </row>
    <row r="12" spans="2:40" ht="30" customHeight="1">
      <c r="B12" s="19">
        <v>2.1</v>
      </c>
      <c r="C12" s="8" t="s">
        <v>9</v>
      </c>
      <c r="D12" s="9"/>
      <c r="E12" s="4">
        <v>660</v>
      </c>
      <c r="F12" s="4">
        <v>690</v>
      </c>
      <c r="G12" s="4">
        <v>775</v>
      </c>
      <c r="H12" s="5">
        <v>870.63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6" t="s">
        <v>24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10">
        <f>SUM(E12:AM12)</f>
        <v>2995.63</v>
      </c>
    </row>
    <row r="13" spans="2:40" ht="30" customHeight="1">
      <c r="B13" s="19">
        <v>2.2</v>
      </c>
      <c r="C13" s="8" t="s">
        <v>10</v>
      </c>
      <c r="D13" s="9"/>
      <c r="E13" s="4">
        <f>I13*20%</f>
        <v>21.26</v>
      </c>
      <c r="F13" s="4">
        <f>I13*40%</f>
        <v>42.52</v>
      </c>
      <c r="G13" s="4">
        <f>I13*60%</f>
        <v>63.779999999999994</v>
      </c>
      <c r="H13" s="5">
        <f>I13*80%</f>
        <v>85.04</v>
      </c>
      <c r="I13" s="4">
        <v>106.3</v>
      </c>
      <c r="J13" s="4">
        <v>106.3</v>
      </c>
      <c r="K13" s="4">
        <v>106.3</v>
      </c>
      <c r="L13" s="4">
        <v>106.3</v>
      </c>
      <c r="M13" s="4">
        <v>106.3</v>
      </c>
      <c r="N13" s="4">
        <v>106.3</v>
      </c>
      <c r="O13" s="4">
        <v>106.3</v>
      </c>
      <c r="P13" s="4">
        <v>106.3</v>
      </c>
      <c r="Q13" s="4">
        <v>106.3</v>
      </c>
      <c r="R13" s="4">
        <v>106.3</v>
      </c>
      <c r="S13" s="4">
        <v>106.3</v>
      </c>
      <c r="T13" s="4">
        <v>106.3</v>
      </c>
      <c r="U13" s="4">
        <v>106.3</v>
      </c>
      <c r="V13" s="4">
        <v>106.3</v>
      </c>
      <c r="W13" s="4">
        <v>106.3</v>
      </c>
      <c r="X13" s="4">
        <v>106.3</v>
      </c>
      <c r="Y13" s="4">
        <v>106.3</v>
      </c>
      <c r="Z13" s="4">
        <v>106.3</v>
      </c>
      <c r="AA13" s="6" t="s">
        <v>24</v>
      </c>
      <c r="AB13" s="4">
        <v>106.3</v>
      </c>
      <c r="AC13" s="4">
        <v>106.3</v>
      </c>
      <c r="AD13" s="4">
        <v>106.3</v>
      </c>
      <c r="AE13" s="4">
        <v>106.3</v>
      </c>
      <c r="AF13" s="4">
        <v>106.3</v>
      </c>
      <c r="AG13" s="4">
        <v>106.3</v>
      </c>
      <c r="AH13" s="4">
        <v>106.3</v>
      </c>
      <c r="AI13" s="4">
        <v>106.3</v>
      </c>
      <c r="AJ13" s="4">
        <v>106.3</v>
      </c>
      <c r="AK13" s="4">
        <v>106.3</v>
      </c>
      <c r="AL13" s="4">
        <v>106.3</v>
      </c>
      <c r="AM13" s="4">
        <v>106.3</v>
      </c>
      <c r="AN13" s="10">
        <f>SUM(E13:AM13)</f>
        <v>3401.6000000000017</v>
      </c>
    </row>
    <row r="14" spans="2:40" ht="30" customHeight="1">
      <c r="B14" s="19">
        <v>2.3</v>
      </c>
      <c r="C14" s="8" t="s">
        <v>11</v>
      </c>
      <c r="D14" s="9"/>
      <c r="E14" s="6">
        <f>AM9</f>
        <v>10.63</v>
      </c>
      <c r="F14" s="4"/>
      <c r="G14" s="4"/>
      <c r="H14" s="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6" t="s">
        <v>24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10">
        <f>SUM(E14:AM14)</f>
        <v>10.63</v>
      </c>
    </row>
    <row r="15" spans="2:40" ht="30" customHeight="1">
      <c r="B15" s="19"/>
      <c r="C15" s="8"/>
      <c r="D15" s="9"/>
      <c r="E15" s="4"/>
      <c r="F15" s="4"/>
      <c r="G15" s="4"/>
      <c r="H15" s="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6" t="s">
        <v>24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10"/>
    </row>
    <row r="16" spans="2:40" ht="30" customHeight="1">
      <c r="B16" s="19">
        <v>3</v>
      </c>
      <c r="C16" s="8" t="s">
        <v>12</v>
      </c>
      <c r="D16" s="9"/>
      <c r="E16" s="4">
        <f aca="true" t="shared" si="5" ref="E16:AM16">E4-E11</f>
        <v>-691.89</v>
      </c>
      <c r="F16" s="4" t="e">
        <f t="shared" si="5"/>
        <v>#REF!</v>
      </c>
      <c r="G16" s="4" t="e">
        <f t="shared" si="5"/>
        <v>#REF!</v>
      </c>
      <c r="H16" s="5" t="e">
        <f t="shared" si="5"/>
        <v>#REF!</v>
      </c>
      <c r="I16" s="4" t="e">
        <f t="shared" si="5"/>
        <v>#REF!</v>
      </c>
      <c r="J16" s="4" t="e">
        <f t="shared" si="5"/>
        <v>#REF!</v>
      </c>
      <c r="K16" s="4" t="e">
        <f t="shared" si="5"/>
        <v>#REF!</v>
      </c>
      <c r="L16" s="4" t="e">
        <f t="shared" si="5"/>
        <v>#REF!</v>
      </c>
      <c r="M16" s="4" t="e">
        <f t="shared" si="5"/>
        <v>#REF!</v>
      </c>
      <c r="N16" s="4" t="e">
        <f t="shared" si="5"/>
        <v>#REF!</v>
      </c>
      <c r="O16" s="4" t="e">
        <f t="shared" si="5"/>
        <v>#REF!</v>
      </c>
      <c r="P16" s="4" t="e">
        <f t="shared" si="5"/>
        <v>#REF!</v>
      </c>
      <c r="Q16" s="4" t="e">
        <f t="shared" si="5"/>
        <v>#REF!</v>
      </c>
      <c r="R16" s="4" t="e">
        <f t="shared" si="5"/>
        <v>#REF!</v>
      </c>
      <c r="S16" s="4" t="e">
        <f t="shared" si="5"/>
        <v>#REF!</v>
      </c>
      <c r="T16" s="4" t="e">
        <f t="shared" si="5"/>
        <v>#REF!</v>
      </c>
      <c r="U16" s="4" t="e">
        <f t="shared" si="5"/>
        <v>#REF!</v>
      </c>
      <c r="V16" s="4" t="e">
        <f t="shared" si="5"/>
        <v>#REF!</v>
      </c>
      <c r="W16" s="4" t="e">
        <f t="shared" si="5"/>
        <v>#REF!</v>
      </c>
      <c r="X16" s="4" t="e">
        <f t="shared" si="5"/>
        <v>#REF!</v>
      </c>
      <c r="Y16" s="4" t="e">
        <f t="shared" si="5"/>
        <v>#REF!</v>
      </c>
      <c r="Z16" s="4" t="e">
        <f t="shared" si="5"/>
        <v>#REF!</v>
      </c>
      <c r="AA16" s="6" t="s">
        <v>24</v>
      </c>
      <c r="AB16" s="4" t="e">
        <f t="shared" si="5"/>
        <v>#REF!</v>
      </c>
      <c r="AC16" s="4" t="e">
        <f t="shared" si="5"/>
        <v>#REF!</v>
      </c>
      <c r="AD16" s="4" t="e">
        <f t="shared" si="5"/>
        <v>#REF!</v>
      </c>
      <c r="AE16" s="4" t="e">
        <f t="shared" si="5"/>
        <v>#REF!</v>
      </c>
      <c r="AF16" s="4" t="e">
        <f t="shared" si="5"/>
        <v>#REF!</v>
      </c>
      <c r="AG16" s="4" t="e">
        <f t="shared" si="5"/>
        <v>#REF!</v>
      </c>
      <c r="AH16" s="4" t="e">
        <f t="shared" si="5"/>
        <v>#REF!</v>
      </c>
      <c r="AI16" s="4" t="e">
        <f t="shared" si="5"/>
        <v>#REF!</v>
      </c>
      <c r="AJ16" s="4" t="e">
        <f t="shared" si="5"/>
        <v>#REF!</v>
      </c>
      <c r="AK16" s="4" t="e">
        <f t="shared" si="5"/>
        <v>#REF!</v>
      </c>
      <c r="AL16" s="4" t="e">
        <f t="shared" si="5"/>
        <v>#REF!</v>
      </c>
      <c r="AM16" s="4" t="e">
        <f t="shared" si="5"/>
        <v>#REF!</v>
      </c>
      <c r="AN16" s="10" t="e">
        <f>SUM(E16:AM16)</f>
        <v>#REF!</v>
      </c>
    </row>
    <row r="17" spans="2:40" ht="30" customHeight="1" thickBot="1">
      <c r="B17" s="20">
        <v>4</v>
      </c>
      <c r="C17" s="18" t="s">
        <v>13</v>
      </c>
      <c r="D17" s="14"/>
      <c r="E17" s="15">
        <f>E16</f>
        <v>-691.89</v>
      </c>
      <c r="F17" s="12" t="e">
        <f>E17+F16</f>
        <v>#REF!</v>
      </c>
      <c r="G17" s="12" t="e">
        <f aca="true" t="shared" si="6" ref="G17:AM17">F17+G16</f>
        <v>#REF!</v>
      </c>
      <c r="H17" s="16" t="e">
        <f t="shared" si="6"/>
        <v>#REF!</v>
      </c>
      <c r="I17" s="12" t="e">
        <f t="shared" si="6"/>
        <v>#REF!</v>
      </c>
      <c r="J17" s="12" t="e">
        <f t="shared" si="6"/>
        <v>#REF!</v>
      </c>
      <c r="K17" s="12" t="e">
        <f t="shared" si="6"/>
        <v>#REF!</v>
      </c>
      <c r="L17" s="12" t="e">
        <f t="shared" si="6"/>
        <v>#REF!</v>
      </c>
      <c r="M17" s="12" t="e">
        <f t="shared" si="6"/>
        <v>#REF!</v>
      </c>
      <c r="N17" s="12" t="e">
        <f t="shared" si="6"/>
        <v>#REF!</v>
      </c>
      <c r="O17" s="12" t="e">
        <f t="shared" si="6"/>
        <v>#REF!</v>
      </c>
      <c r="P17" s="12" t="e">
        <f t="shared" si="6"/>
        <v>#REF!</v>
      </c>
      <c r="Q17" s="12" t="e">
        <f t="shared" si="6"/>
        <v>#REF!</v>
      </c>
      <c r="R17" s="12" t="e">
        <f t="shared" si="6"/>
        <v>#REF!</v>
      </c>
      <c r="S17" s="12" t="e">
        <f t="shared" si="6"/>
        <v>#REF!</v>
      </c>
      <c r="T17" s="12" t="e">
        <f t="shared" si="6"/>
        <v>#REF!</v>
      </c>
      <c r="U17" s="12" t="e">
        <f t="shared" si="6"/>
        <v>#REF!</v>
      </c>
      <c r="V17" s="12" t="e">
        <f t="shared" si="6"/>
        <v>#REF!</v>
      </c>
      <c r="W17" s="12" t="e">
        <f t="shared" si="6"/>
        <v>#REF!</v>
      </c>
      <c r="X17" s="12" t="e">
        <f t="shared" si="6"/>
        <v>#REF!</v>
      </c>
      <c r="Y17" s="12" t="e">
        <f t="shared" si="6"/>
        <v>#REF!</v>
      </c>
      <c r="Z17" s="12" t="e">
        <f t="shared" si="6"/>
        <v>#REF!</v>
      </c>
      <c r="AA17" s="12"/>
      <c r="AB17" s="12" t="e">
        <f>Z17+AB16</f>
        <v>#REF!</v>
      </c>
      <c r="AC17" s="12" t="e">
        <f t="shared" si="6"/>
        <v>#REF!</v>
      </c>
      <c r="AD17" s="12" t="e">
        <f t="shared" si="6"/>
        <v>#REF!</v>
      </c>
      <c r="AE17" s="12" t="e">
        <f t="shared" si="6"/>
        <v>#REF!</v>
      </c>
      <c r="AF17" s="12" t="e">
        <f t="shared" si="6"/>
        <v>#REF!</v>
      </c>
      <c r="AG17" s="12" t="e">
        <f t="shared" si="6"/>
        <v>#REF!</v>
      </c>
      <c r="AH17" s="12" t="e">
        <f t="shared" si="6"/>
        <v>#REF!</v>
      </c>
      <c r="AI17" s="12" t="e">
        <f t="shared" si="6"/>
        <v>#REF!</v>
      </c>
      <c r="AJ17" s="12" t="e">
        <f t="shared" si="6"/>
        <v>#REF!</v>
      </c>
      <c r="AK17" s="12" t="e">
        <f t="shared" si="6"/>
        <v>#REF!</v>
      </c>
      <c r="AL17" s="12" t="e">
        <f t="shared" si="6"/>
        <v>#REF!</v>
      </c>
      <c r="AM17" s="12" t="e">
        <f t="shared" si="6"/>
        <v>#REF!</v>
      </c>
      <c r="AN17" s="13"/>
    </row>
    <row r="18" spans="2:40" ht="19.5" customHeight="1">
      <c r="B18" s="30"/>
      <c r="C18" s="31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4"/>
    </row>
    <row r="19" spans="2:40" ht="19.5" customHeight="1">
      <c r="B19" s="7"/>
      <c r="C19" s="8"/>
      <c r="D19" s="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10"/>
    </row>
    <row r="20" spans="2:40" ht="19.5" customHeight="1">
      <c r="B20" s="7"/>
      <c r="C20" s="8" t="s">
        <v>14</v>
      </c>
      <c r="D20" s="9"/>
      <c r="E20" s="6">
        <f>1/E21</f>
        <v>0.8928571428571428</v>
      </c>
      <c r="F20" s="6">
        <f>1/F21</f>
        <v>0.7971938775510203</v>
      </c>
      <c r="G20" s="6">
        <f aca="true" t="shared" si="7" ref="G20:AM20">1/G21</f>
        <v>0.7117802478134109</v>
      </c>
      <c r="H20" s="6">
        <f t="shared" si="7"/>
        <v>0.6355180784048311</v>
      </c>
      <c r="I20" s="6">
        <f t="shared" si="7"/>
        <v>0.5674268557185992</v>
      </c>
      <c r="J20" s="6">
        <f t="shared" si="7"/>
        <v>0.5066311211773206</v>
      </c>
      <c r="K20" s="6">
        <f t="shared" si="7"/>
        <v>0.4523492153368934</v>
      </c>
      <c r="L20" s="6">
        <f t="shared" si="7"/>
        <v>0.40388322797936904</v>
      </c>
      <c r="M20" s="6">
        <f t="shared" si="7"/>
        <v>0.36061002498157946</v>
      </c>
      <c r="N20" s="6">
        <f t="shared" si="7"/>
        <v>0.32197323659069593</v>
      </c>
      <c r="O20" s="6">
        <f t="shared" si="7"/>
        <v>0.2874761040988356</v>
      </c>
      <c r="P20" s="6">
        <f t="shared" si="7"/>
        <v>0.25667509294538887</v>
      </c>
      <c r="Q20" s="6">
        <f t="shared" si="7"/>
        <v>0.2291741901298115</v>
      </c>
      <c r="R20" s="6">
        <f t="shared" si="7"/>
        <v>0.20461981261590312</v>
      </c>
      <c r="S20" s="6">
        <f t="shared" si="7"/>
        <v>0.1826962612641992</v>
      </c>
      <c r="T20" s="6">
        <f t="shared" si="7"/>
        <v>0.16312166184303498</v>
      </c>
      <c r="U20" s="6">
        <f t="shared" si="7"/>
        <v>0.14564434093128123</v>
      </c>
      <c r="V20" s="6">
        <f t="shared" si="7"/>
        <v>0.13003959011721536</v>
      </c>
      <c r="W20" s="6">
        <f t="shared" si="7"/>
        <v>0.11610677689037084</v>
      </c>
      <c r="X20" s="6">
        <f t="shared" si="7"/>
        <v>0.10366676508068824</v>
      </c>
      <c r="Y20" s="6">
        <f t="shared" si="7"/>
        <v>0.09255961167918592</v>
      </c>
      <c r="Z20" s="6">
        <f t="shared" si="7"/>
        <v>0.08264251042784457</v>
      </c>
      <c r="AA20" s="6"/>
      <c r="AB20" s="6">
        <f t="shared" si="7"/>
        <v>0.07378795573914693</v>
      </c>
      <c r="AC20" s="6">
        <f t="shared" si="7"/>
        <v>0.06588210333852403</v>
      </c>
      <c r="AD20" s="6">
        <f t="shared" si="7"/>
        <v>0.05882330655225359</v>
      </c>
      <c r="AE20" s="6">
        <f t="shared" si="7"/>
        <v>0.05252080942165498</v>
      </c>
      <c r="AF20" s="6">
        <f t="shared" si="7"/>
        <v>0.04689357984076337</v>
      </c>
      <c r="AG20" s="6">
        <f t="shared" si="7"/>
        <v>0.04186926771496729</v>
      </c>
      <c r="AH20" s="6">
        <f t="shared" si="7"/>
        <v>0.03738327474550651</v>
      </c>
      <c r="AI20" s="6">
        <f t="shared" si="7"/>
        <v>0.033377923879916525</v>
      </c>
      <c r="AJ20" s="6">
        <f t="shared" si="7"/>
        <v>0.029801717749925467</v>
      </c>
      <c r="AK20" s="6">
        <f t="shared" si="7"/>
        <v>0.02660867656243345</v>
      </c>
      <c r="AL20" s="6">
        <f t="shared" si="7"/>
        <v>0.023757746930744148</v>
      </c>
      <c r="AM20" s="6">
        <f t="shared" si="7"/>
        <v>0.021212274045307275</v>
      </c>
      <c r="AN20" s="10"/>
    </row>
    <row r="21" spans="2:40" ht="19.5" customHeight="1">
      <c r="B21" s="7"/>
      <c r="C21" s="8"/>
      <c r="D21" s="9"/>
      <c r="E21" s="6">
        <v>1.12</v>
      </c>
      <c r="F21" s="4">
        <f>E21*E22</f>
        <v>1.2544000000000002</v>
      </c>
      <c r="G21" s="4">
        <f aca="true" t="shared" si="8" ref="G21:AM21">F21*F22</f>
        <v>1.4049280000000004</v>
      </c>
      <c r="H21" s="4">
        <f t="shared" si="8"/>
        <v>1.5735193600000006</v>
      </c>
      <c r="I21" s="4">
        <f t="shared" si="8"/>
        <v>1.7623416832000007</v>
      </c>
      <c r="J21" s="4">
        <f t="shared" si="8"/>
        <v>1.973822685184001</v>
      </c>
      <c r="K21" s="4">
        <f t="shared" si="8"/>
        <v>2.2106814074060814</v>
      </c>
      <c r="L21" s="4">
        <f t="shared" si="8"/>
        <v>2.4759631762948113</v>
      </c>
      <c r="M21" s="4">
        <f t="shared" si="8"/>
        <v>2.773078757450189</v>
      </c>
      <c r="N21" s="4">
        <f t="shared" si="8"/>
        <v>3.105848208344212</v>
      </c>
      <c r="O21" s="4">
        <f t="shared" si="8"/>
        <v>3.478549993345518</v>
      </c>
      <c r="P21" s="4">
        <f t="shared" si="8"/>
        <v>3.8959759925469806</v>
      </c>
      <c r="Q21" s="4">
        <f t="shared" si="8"/>
        <v>4.363493111652619</v>
      </c>
      <c r="R21" s="4">
        <f t="shared" si="8"/>
        <v>4.887112285050933</v>
      </c>
      <c r="S21" s="4">
        <f t="shared" si="8"/>
        <v>5.4735657592570455</v>
      </c>
      <c r="T21" s="4">
        <f t="shared" si="8"/>
        <v>6.130393650367892</v>
      </c>
      <c r="U21" s="4">
        <f t="shared" si="8"/>
        <v>6.866040888412039</v>
      </c>
      <c r="V21" s="4">
        <f t="shared" si="8"/>
        <v>7.689965795021484</v>
      </c>
      <c r="W21" s="4">
        <f t="shared" si="8"/>
        <v>8.612761690424064</v>
      </c>
      <c r="X21" s="4">
        <f t="shared" si="8"/>
        <v>9.646293093274952</v>
      </c>
      <c r="Y21" s="4">
        <f t="shared" si="8"/>
        <v>10.803848264467948</v>
      </c>
      <c r="Z21" s="4">
        <f t="shared" si="8"/>
        <v>12.100310056204103</v>
      </c>
      <c r="AA21" s="4"/>
      <c r="AB21" s="4">
        <f>Z21*Z22</f>
        <v>13.552347262948597</v>
      </c>
      <c r="AC21" s="4">
        <f t="shared" si="8"/>
        <v>15.17862893450243</v>
      </c>
      <c r="AD21" s="4">
        <f t="shared" si="8"/>
        <v>17.000064406642725</v>
      </c>
      <c r="AE21" s="4">
        <f t="shared" si="8"/>
        <v>19.040072135439853</v>
      </c>
      <c r="AF21" s="4">
        <f t="shared" si="8"/>
        <v>21.32488079169264</v>
      </c>
      <c r="AG21" s="4">
        <f t="shared" si="8"/>
        <v>23.88386648669576</v>
      </c>
      <c r="AH21" s="4">
        <f t="shared" si="8"/>
        <v>26.74993046509925</v>
      </c>
      <c r="AI21" s="4">
        <f t="shared" si="8"/>
        <v>29.959922120911163</v>
      </c>
      <c r="AJ21" s="4">
        <f t="shared" si="8"/>
        <v>33.555112775420504</v>
      </c>
      <c r="AK21" s="4">
        <f t="shared" si="8"/>
        <v>37.58172630847097</v>
      </c>
      <c r="AL21" s="4">
        <f t="shared" si="8"/>
        <v>42.09153346548749</v>
      </c>
      <c r="AM21" s="4">
        <f t="shared" si="8"/>
        <v>47.14251748134599</v>
      </c>
      <c r="AN21" s="10"/>
    </row>
    <row r="22" spans="2:40" ht="19.5" customHeight="1">
      <c r="B22" s="7"/>
      <c r="C22" s="8"/>
      <c r="D22" s="9"/>
      <c r="E22" s="4">
        <f>E21</f>
        <v>1.12</v>
      </c>
      <c r="F22" s="4">
        <f>E22</f>
        <v>1.12</v>
      </c>
      <c r="G22" s="4">
        <f aca="true" t="shared" si="9" ref="G22:AM22">F22</f>
        <v>1.12</v>
      </c>
      <c r="H22" s="4">
        <f t="shared" si="9"/>
        <v>1.12</v>
      </c>
      <c r="I22" s="4">
        <f t="shared" si="9"/>
        <v>1.12</v>
      </c>
      <c r="J22" s="4">
        <f t="shared" si="9"/>
        <v>1.12</v>
      </c>
      <c r="K22" s="4">
        <f t="shared" si="9"/>
        <v>1.12</v>
      </c>
      <c r="L22" s="4">
        <f t="shared" si="9"/>
        <v>1.12</v>
      </c>
      <c r="M22" s="4">
        <f t="shared" si="9"/>
        <v>1.12</v>
      </c>
      <c r="N22" s="4">
        <f t="shared" si="9"/>
        <v>1.12</v>
      </c>
      <c r="O22" s="4">
        <f t="shared" si="9"/>
        <v>1.12</v>
      </c>
      <c r="P22" s="4">
        <f t="shared" si="9"/>
        <v>1.12</v>
      </c>
      <c r="Q22" s="4">
        <f t="shared" si="9"/>
        <v>1.12</v>
      </c>
      <c r="R22" s="4">
        <f t="shared" si="9"/>
        <v>1.12</v>
      </c>
      <c r="S22" s="4">
        <f t="shared" si="9"/>
        <v>1.12</v>
      </c>
      <c r="T22" s="4">
        <f t="shared" si="9"/>
        <v>1.12</v>
      </c>
      <c r="U22" s="4">
        <f t="shared" si="9"/>
        <v>1.12</v>
      </c>
      <c r="V22" s="4">
        <f t="shared" si="9"/>
        <v>1.12</v>
      </c>
      <c r="W22" s="4">
        <f t="shared" si="9"/>
        <v>1.12</v>
      </c>
      <c r="X22" s="4">
        <f t="shared" si="9"/>
        <v>1.12</v>
      </c>
      <c r="Y22" s="4">
        <f t="shared" si="9"/>
        <v>1.12</v>
      </c>
      <c r="Z22" s="4">
        <f t="shared" si="9"/>
        <v>1.12</v>
      </c>
      <c r="AA22" s="4"/>
      <c r="AB22" s="4">
        <f>Z22</f>
        <v>1.12</v>
      </c>
      <c r="AC22" s="4">
        <f t="shared" si="9"/>
        <v>1.12</v>
      </c>
      <c r="AD22" s="4">
        <f t="shared" si="9"/>
        <v>1.12</v>
      </c>
      <c r="AE22" s="4">
        <f t="shared" si="9"/>
        <v>1.12</v>
      </c>
      <c r="AF22" s="4">
        <f t="shared" si="9"/>
        <v>1.12</v>
      </c>
      <c r="AG22" s="4">
        <f t="shared" si="9"/>
        <v>1.12</v>
      </c>
      <c r="AH22" s="4">
        <f t="shared" si="9"/>
        <v>1.12</v>
      </c>
      <c r="AI22" s="4">
        <f t="shared" si="9"/>
        <v>1.12</v>
      </c>
      <c r="AJ22" s="4">
        <f t="shared" si="9"/>
        <v>1.12</v>
      </c>
      <c r="AK22" s="4">
        <f t="shared" si="9"/>
        <v>1.12</v>
      </c>
      <c r="AL22" s="4">
        <f t="shared" si="9"/>
        <v>1.12</v>
      </c>
      <c r="AM22" s="4">
        <f t="shared" si="9"/>
        <v>1.12</v>
      </c>
      <c r="AN22" s="10"/>
    </row>
    <row r="23" spans="2:40" ht="19.5" customHeight="1">
      <c r="B23" s="7"/>
      <c r="C23" s="8"/>
      <c r="D23" s="9"/>
      <c r="E23" s="4">
        <f>E20*E16</f>
        <v>-617.7589285714286</v>
      </c>
      <c r="F23" s="4" t="e">
        <f aca="true" t="shared" si="10" ref="F23:AM23">F20*F16</f>
        <v>#REF!</v>
      </c>
      <c r="G23" s="4" t="e">
        <f t="shared" si="10"/>
        <v>#REF!</v>
      </c>
      <c r="H23" s="4" t="e">
        <f t="shared" si="10"/>
        <v>#REF!</v>
      </c>
      <c r="I23" s="4" t="e">
        <f t="shared" si="10"/>
        <v>#REF!</v>
      </c>
      <c r="J23" s="4" t="e">
        <f t="shared" si="10"/>
        <v>#REF!</v>
      </c>
      <c r="K23" s="4" t="e">
        <f t="shared" si="10"/>
        <v>#REF!</v>
      </c>
      <c r="L23" s="4" t="e">
        <f t="shared" si="10"/>
        <v>#REF!</v>
      </c>
      <c r="M23" s="4" t="e">
        <f t="shared" si="10"/>
        <v>#REF!</v>
      </c>
      <c r="N23" s="4" t="e">
        <f t="shared" si="10"/>
        <v>#REF!</v>
      </c>
      <c r="O23" s="4" t="e">
        <f t="shared" si="10"/>
        <v>#REF!</v>
      </c>
      <c r="P23" s="4" t="e">
        <f t="shared" si="10"/>
        <v>#REF!</v>
      </c>
      <c r="Q23" s="4" t="e">
        <f t="shared" si="10"/>
        <v>#REF!</v>
      </c>
      <c r="R23" s="4" t="e">
        <f t="shared" si="10"/>
        <v>#REF!</v>
      </c>
      <c r="S23" s="4" t="e">
        <f t="shared" si="10"/>
        <v>#REF!</v>
      </c>
      <c r="T23" s="4" t="e">
        <f t="shared" si="10"/>
        <v>#REF!</v>
      </c>
      <c r="U23" s="4" t="e">
        <f t="shared" si="10"/>
        <v>#REF!</v>
      </c>
      <c r="V23" s="4" t="e">
        <f t="shared" si="10"/>
        <v>#REF!</v>
      </c>
      <c r="W23" s="4" t="e">
        <f t="shared" si="10"/>
        <v>#REF!</v>
      </c>
      <c r="X23" s="4" t="e">
        <f t="shared" si="10"/>
        <v>#REF!</v>
      </c>
      <c r="Y23" s="4" t="e">
        <f t="shared" si="10"/>
        <v>#REF!</v>
      </c>
      <c r="Z23" s="4" t="e">
        <f t="shared" si="10"/>
        <v>#REF!</v>
      </c>
      <c r="AA23" s="4"/>
      <c r="AB23" s="4" t="e">
        <f t="shared" si="10"/>
        <v>#REF!</v>
      </c>
      <c r="AC23" s="4" t="e">
        <f t="shared" si="10"/>
        <v>#REF!</v>
      </c>
      <c r="AD23" s="4" t="e">
        <f t="shared" si="10"/>
        <v>#REF!</v>
      </c>
      <c r="AE23" s="4" t="e">
        <f t="shared" si="10"/>
        <v>#REF!</v>
      </c>
      <c r="AF23" s="4" t="e">
        <f t="shared" si="10"/>
        <v>#REF!</v>
      </c>
      <c r="AG23" s="4" t="e">
        <f t="shared" si="10"/>
        <v>#REF!</v>
      </c>
      <c r="AH23" s="4" t="e">
        <f t="shared" si="10"/>
        <v>#REF!</v>
      </c>
      <c r="AI23" s="4" t="e">
        <f t="shared" si="10"/>
        <v>#REF!</v>
      </c>
      <c r="AJ23" s="4" t="e">
        <f t="shared" si="10"/>
        <v>#REF!</v>
      </c>
      <c r="AK23" s="4" t="e">
        <f t="shared" si="10"/>
        <v>#REF!</v>
      </c>
      <c r="AL23" s="4" t="e">
        <f t="shared" si="10"/>
        <v>#REF!</v>
      </c>
      <c r="AM23" s="4" t="e">
        <f t="shared" si="10"/>
        <v>#REF!</v>
      </c>
      <c r="AN23" s="10" t="e">
        <f>SUM(E23:AM23)</f>
        <v>#REF!</v>
      </c>
    </row>
    <row r="24" spans="2:40" ht="19.5" customHeight="1">
      <c r="B24" s="7"/>
      <c r="C24" s="8"/>
      <c r="D24" s="9"/>
      <c r="E24" s="4">
        <f>E23</f>
        <v>-617.7589285714286</v>
      </c>
      <c r="F24" s="4" t="e">
        <f>E24+F23</f>
        <v>#REF!</v>
      </c>
      <c r="G24" s="4" t="e">
        <f aca="true" t="shared" si="11" ref="G24:AM24">F24+G23</f>
        <v>#REF!</v>
      </c>
      <c r="H24" s="4" t="e">
        <f t="shared" si="11"/>
        <v>#REF!</v>
      </c>
      <c r="I24" s="4" t="e">
        <f t="shared" si="11"/>
        <v>#REF!</v>
      </c>
      <c r="J24" s="4" t="e">
        <f t="shared" si="11"/>
        <v>#REF!</v>
      </c>
      <c r="K24" s="4" t="e">
        <f t="shared" si="11"/>
        <v>#REF!</v>
      </c>
      <c r="L24" s="4" t="e">
        <f t="shared" si="11"/>
        <v>#REF!</v>
      </c>
      <c r="M24" s="4" t="e">
        <f t="shared" si="11"/>
        <v>#REF!</v>
      </c>
      <c r="N24" s="4" t="e">
        <f t="shared" si="11"/>
        <v>#REF!</v>
      </c>
      <c r="O24" s="4" t="e">
        <f t="shared" si="11"/>
        <v>#REF!</v>
      </c>
      <c r="P24" s="4" t="e">
        <f t="shared" si="11"/>
        <v>#REF!</v>
      </c>
      <c r="Q24" s="4" t="e">
        <f t="shared" si="11"/>
        <v>#REF!</v>
      </c>
      <c r="R24" s="4" t="e">
        <f t="shared" si="11"/>
        <v>#REF!</v>
      </c>
      <c r="S24" s="4" t="e">
        <f t="shared" si="11"/>
        <v>#REF!</v>
      </c>
      <c r="T24" s="4" t="e">
        <f t="shared" si="11"/>
        <v>#REF!</v>
      </c>
      <c r="U24" s="4" t="e">
        <f t="shared" si="11"/>
        <v>#REF!</v>
      </c>
      <c r="V24" s="4" t="e">
        <f t="shared" si="11"/>
        <v>#REF!</v>
      </c>
      <c r="W24" s="4" t="e">
        <f t="shared" si="11"/>
        <v>#REF!</v>
      </c>
      <c r="X24" s="4" t="e">
        <f t="shared" si="11"/>
        <v>#REF!</v>
      </c>
      <c r="Y24" s="4" t="e">
        <f t="shared" si="11"/>
        <v>#REF!</v>
      </c>
      <c r="Z24" s="4" t="e">
        <f t="shared" si="11"/>
        <v>#REF!</v>
      </c>
      <c r="AA24" s="4"/>
      <c r="AB24" s="4" t="e">
        <f>Z24+AB23</f>
        <v>#REF!</v>
      </c>
      <c r="AC24" s="4" t="e">
        <f t="shared" si="11"/>
        <v>#REF!</v>
      </c>
      <c r="AD24" s="4" t="e">
        <f t="shared" si="11"/>
        <v>#REF!</v>
      </c>
      <c r="AE24" s="4" t="e">
        <f t="shared" si="11"/>
        <v>#REF!</v>
      </c>
      <c r="AF24" s="4" t="e">
        <f t="shared" si="11"/>
        <v>#REF!</v>
      </c>
      <c r="AG24" s="4" t="e">
        <f t="shared" si="11"/>
        <v>#REF!</v>
      </c>
      <c r="AH24" s="4" t="e">
        <f t="shared" si="11"/>
        <v>#REF!</v>
      </c>
      <c r="AI24" s="4" t="e">
        <f t="shared" si="11"/>
        <v>#REF!</v>
      </c>
      <c r="AJ24" s="4" t="e">
        <f t="shared" si="11"/>
        <v>#REF!</v>
      </c>
      <c r="AK24" s="4" t="e">
        <f t="shared" si="11"/>
        <v>#REF!</v>
      </c>
      <c r="AL24" s="4" t="e">
        <f t="shared" si="11"/>
        <v>#REF!</v>
      </c>
      <c r="AM24" s="4" t="e">
        <f t="shared" si="11"/>
        <v>#REF!</v>
      </c>
      <c r="AN24" s="10"/>
    </row>
    <row r="25" spans="2:40" ht="19.5" customHeight="1">
      <c r="B25" s="7"/>
      <c r="C25" s="8"/>
      <c r="D25" s="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10"/>
    </row>
    <row r="26" spans="2:40" ht="19.5" customHeight="1">
      <c r="B26" s="7"/>
      <c r="C26" s="8" t="s">
        <v>15</v>
      </c>
      <c r="D26" s="9"/>
      <c r="E26" s="6">
        <f aca="true" t="shared" si="12" ref="E26:Z26">1/E27</f>
        <v>0.9090909090909091</v>
      </c>
      <c r="F26" s="6">
        <f t="shared" si="12"/>
        <v>0.8264462809917354</v>
      </c>
      <c r="G26" s="6">
        <f t="shared" si="12"/>
        <v>0.7513148009015775</v>
      </c>
      <c r="H26" s="6">
        <f t="shared" si="12"/>
        <v>0.6830134553650704</v>
      </c>
      <c r="I26" s="6">
        <f t="shared" si="12"/>
        <v>0.6209213230591549</v>
      </c>
      <c r="J26" s="6">
        <f t="shared" si="12"/>
        <v>0.5644739300537771</v>
      </c>
      <c r="K26" s="6">
        <f t="shared" si="12"/>
        <v>0.5131581182307063</v>
      </c>
      <c r="L26" s="6">
        <f t="shared" si="12"/>
        <v>0.4665073802097331</v>
      </c>
      <c r="M26" s="6">
        <f t="shared" si="12"/>
        <v>0.42409761837248455</v>
      </c>
      <c r="N26" s="6">
        <f t="shared" si="12"/>
        <v>0.3855432894295314</v>
      </c>
      <c r="O26" s="6">
        <f t="shared" si="12"/>
        <v>0.35049389948139215</v>
      </c>
      <c r="P26" s="6">
        <f t="shared" si="12"/>
        <v>0.31863081771035645</v>
      </c>
      <c r="Q26" s="6">
        <f t="shared" si="12"/>
        <v>0.2896643797366877</v>
      </c>
      <c r="R26" s="6">
        <f t="shared" si="12"/>
        <v>0.2633312543060797</v>
      </c>
      <c r="S26" s="6">
        <f t="shared" si="12"/>
        <v>0.23939204936916333</v>
      </c>
      <c r="T26" s="6">
        <f t="shared" si="12"/>
        <v>0.2176291357901485</v>
      </c>
      <c r="U26" s="6">
        <f t="shared" si="12"/>
        <v>0.197844668900135</v>
      </c>
      <c r="V26" s="6">
        <f t="shared" si="12"/>
        <v>0.1798587899092136</v>
      </c>
      <c r="W26" s="6">
        <f t="shared" si="12"/>
        <v>0.16350799082655781</v>
      </c>
      <c r="X26" s="6">
        <f t="shared" si="12"/>
        <v>0.14864362802414346</v>
      </c>
      <c r="Y26" s="6">
        <f t="shared" si="12"/>
        <v>0.1351305709310395</v>
      </c>
      <c r="Z26" s="6">
        <f t="shared" si="12"/>
        <v>0.12284597357367227</v>
      </c>
      <c r="AA26" s="6"/>
      <c r="AB26" s="6">
        <f aca="true" t="shared" si="13" ref="AB26:AM26">1/AB27</f>
        <v>0.11167815779424752</v>
      </c>
      <c r="AC26" s="6">
        <f t="shared" si="13"/>
        <v>0.10152559799477046</v>
      </c>
      <c r="AD26" s="6">
        <f t="shared" si="13"/>
        <v>0.09229599817706405</v>
      </c>
      <c r="AE26" s="6">
        <f t="shared" si="13"/>
        <v>0.08390545288824004</v>
      </c>
      <c r="AF26" s="6">
        <f t="shared" si="13"/>
        <v>0.07627768444385459</v>
      </c>
      <c r="AG26" s="6">
        <f t="shared" si="13"/>
        <v>0.06934334949441325</v>
      </c>
      <c r="AH26" s="6">
        <f t="shared" si="13"/>
        <v>0.06303940863128477</v>
      </c>
      <c r="AI26" s="6">
        <f t="shared" si="13"/>
        <v>0.057308553301167964</v>
      </c>
      <c r="AJ26" s="6">
        <f t="shared" si="13"/>
        <v>0.0520986848192436</v>
      </c>
      <c r="AK26" s="6">
        <f t="shared" si="13"/>
        <v>0.04736244074476691</v>
      </c>
      <c r="AL26" s="6">
        <f t="shared" si="13"/>
        <v>0.04305676431342446</v>
      </c>
      <c r="AM26" s="6">
        <f t="shared" si="13"/>
        <v>0.039142513012204054</v>
      </c>
      <c r="AN26" s="10"/>
    </row>
    <row r="27" spans="2:40" ht="19.5" customHeight="1">
      <c r="B27" s="7"/>
      <c r="C27" s="8"/>
      <c r="D27" s="9"/>
      <c r="E27" s="6">
        <v>1.1</v>
      </c>
      <c r="F27" s="4">
        <f>E27*E28</f>
        <v>1.2100000000000002</v>
      </c>
      <c r="G27" s="4">
        <f aca="true" t="shared" si="14" ref="G27:AM27">F27*F28</f>
        <v>1.3310000000000004</v>
      </c>
      <c r="H27" s="4">
        <f t="shared" si="14"/>
        <v>1.4641000000000006</v>
      </c>
      <c r="I27" s="4">
        <f t="shared" si="14"/>
        <v>1.6105100000000008</v>
      </c>
      <c r="J27" s="4">
        <f t="shared" si="14"/>
        <v>1.771561000000001</v>
      </c>
      <c r="K27" s="4">
        <f t="shared" si="14"/>
        <v>1.9487171000000014</v>
      </c>
      <c r="L27" s="4">
        <f t="shared" si="14"/>
        <v>2.1435888100000016</v>
      </c>
      <c r="M27" s="4">
        <f t="shared" si="14"/>
        <v>2.357947691000002</v>
      </c>
      <c r="N27" s="4">
        <f t="shared" si="14"/>
        <v>2.5937424601000023</v>
      </c>
      <c r="O27" s="4">
        <f t="shared" si="14"/>
        <v>2.853116706110003</v>
      </c>
      <c r="P27" s="4">
        <f t="shared" si="14"/>
        <v>3.1384283767210035</v>
      </c>
      <c r="Q27" s="4">
        <f t="shared" si="14"/>
        <v>3.4522712143931042</v>
      </c>
      <c r="R27" s="4">
        <f t="shared" si="14"/>
        <v>3.797498335832415</v>
      </c>
      <c r="S27" s="4">
        <f t="shared" si="14"/>
        <v>4.177248169415656</v>
      </c>
      <c r="T27" s="4">
        <f t="shared" si="14"/>
        <v>4.594972986357222</v>
      </c>
      <c r="U27" s="4">
        <f t="shared" si="14"/>
        <v>5.054470284992944</v>
      </c>
      <c r="V27" s="4">
        <f t="shared" si="14"/>
        <v>5.559917313492239</v>
      </c>
      <c r="W27" s="4">
        <f t="shared" si="14"/>
        <v>6.115909044841463</v>
      </c>
      <c r="X27" s="4">
        <f t="shared" si="14"/>
        <v>6.72749994932561</v>
      </c>
      <c r="Y27" s="4">
        <f t="shared" si="14"/>
        <v>7.400249944258172</v>
      </c>
      <c r="Z27" s="4">
        <f t="shared" si="14"/>
        <v>8.140274938683989</v>
      </c>
      <c r="AA27" s="4"/>
      <c r="AB27" s="4">
        <f>Z27*Z28</f>
        <v>8.954302432552389</v>
      </c>
      <c r="AC27" s="4">
        <f t="shared" si="14"/>
        <v>9.849732675807628</v>
      </c>
      <c r="AD27" s="4">
        <f t="shared" si="14"/>
        <v>10.834705943388391</v>
      </c>
      <c r="AE27" s="4">
        <f t="shared" si="14"/>
        <v>11.91817653772723</v>
      </c>
      <c r="AF27" s="4">
        <f t="shared" si="14"/>
        <v>13.109994191499954</v>
      </c>
      <c r="AG27" s="4">
        <f t="shared" si="14"/>
        <v>14.420993610649951</v>
      </c>
      <c r="AH27" s="4">
        <f t="shared" si="14"/>
        <v>15.863092971714948</v>
      </c>
      <c r="AI27" s="4">
        <f t="shared" si="14"/>
        <v>17.449402268886445</v>
      </c>
      <c r="AJ27" s="4">
        <f t="shared" si="14"/>
        <v>19.19434249577509</v>
      </c>
      <c r="AK27" s="4">
        <f t="shared" si="14"/>
        <v>21.1137767453526</v>
      </c>
      <c r="AL27" s="4">
        <f t="shared" si="14"/>
        <v>23.22515441988786</v>
      </c>
      <c r="AM27" s="4">
        <f t="shared" si="14"/>
        <v>25.54766986187665</v>
      </c>
      <c r="AN27" s="10"/>
    </row>
    <row r="28" spans="2:40" ht="19.5" customHeight="1">
      <c r="B28" s="7"/>
      <c r="C28" s="8"/>
      <c r="D28" s="9"/>
      <c r="E28" s="4">
        <f>E27</f>
        <v>1.1</v>
      </c>
      <c r="F28" s="4">
        <f>E28</f>
        <v>1.1</v>
      </c>
      <c r="G28" s="4">
        <f aca="true" t="shared" si="15" ref="G28:AM28">F28</f>
        <v>1.1</v>
      </c>
      <c r="H28" s="4">
        <f t="shared" si="15"/>
        <v>1.1</v>
      </c>
      <c r="I28" s="4">
        <f t="shared" si="15"/>
        <v>1.1</v>
      </c>
      <c r="J28" s="4">
        <f t="shared" si="15"/>
        <v>1.1</v>
      </c>
      <c r="K28" s="4">
        <f t="shared" si="15"/>
        <v>1.1</v>
      </c>
      <c r="L28" s="4">
        <f t="shared" si="15"/>
        <v>1.1</v>
      </c>
      <c r="M28" s="4">
        <f t="shared" si="15"/>
        <v>1.1</v>
      </c>
      <c r="N28" s="4">
        <f t="shared" si="15"/>
        <v>1.1</v>
      </c>
      <c r="O28" s="4">
        <f t="shared" si="15"/>
        <v>1.1</v>
      </c>
      <c r="P28" s="4">
        <f t="shared" si="15"/>
        <v>1.1</v>
      </c>
      <c r="Q28" s="4">
        <f t="shared" si="15"/>
        <v>1.1</v>
      </c>
      <c r="R28" s="4">
        <f t="shared" si="15"/>
        <v>1.1</v>
      </c>
      <c r="S28" s="4">
        <f t="shared" si="15"/>
        <v>1.1</v>
      </c>
      <c r="T28" s="4">
        <f t="shared" si="15"/>
        <v>1.1</v>
      </c>
      <c r="U28" s="4">
        <f t="shared" si="15"/>
        <v>1.1</v>
      </c>
      <c r="V28" s="4">
        <f t="shared" si="15"/>
        <v>1.1</v>
      </c>
      <c r="W28" s="4">
        <f t="shared" si="15"/>
        <v>1.1</v>
      </c>
      <c r="X28" s="4">
        <f t="shared" si="15"/>
        <v>1.1</v>
      </c>
      <c r="Y28" s="4">
        <f t="shared" si="15"/>
        <v>1.1</v>
      </c>
      <c r="Z28" s="4">
        <f t="shared" si="15"/>
        <v>1.1</v>
      </c>
      <c r="AA28" s="4"/>
      <c r="AB28" s="4">
        <f>Z28</f>
        <v>1.1</v>
      </c>
      <c r="AC28" s="4">
        <f t="shared" si="15"/>
        <v>1.1</v>
      </c>
      <c r="AD28" s="4">
        <f t="shared" si="15"/>
        <v>1.1</v>
      </c>
      <c r="AE28" s="4">
        <f t="shared" si="15"/>
        <v>1.1</v>
      </c>
      <c r="AF28" s="4">
        <f t="shared" si="15"/>
        <v>1.1</v>
      </c>
      <c r="AG28" s="4">
        <f t="shared" si="15"/>
        <v>1.1</v>
      </c>
      <c r="AH28" s="4">
        <f t="shared" si="15"/>
        <v>1.1</v>
      </c>
      <c r="AI28" s="4">
        <f t="shared" si="15"/>
        <v>1.1</v>
      </c>
      <c r="AJ28" s="4">
        <f t="shared" si="15"/>
        <v>1.1</v>
      </c>
      <c r="AK28" s="4">
        <f t="shared" si="15"/>
        <v>1.1</v>
      </c>
      <c r="AL28" s="4">
        <f t="shared" si="15"/>
        <v>1.1</v>
      </c>
      <c r="AM28" s="4">
        <f t="shared" si="15"/>
        <v>1.1</v>
      </c>
      <c r="AN28" s="10"/>
    </row>
    <row r="29" spans="2:40" ht="19.5" customHeight="1">
      <c r="B29" s="7"/>
      <c r="C29" s="8"/>
      <c r="D29" s="9"/>
      <c r="E29" s="4">
        <f aca="true" t="shared" si="16" ref="E29:AM29">E26*E16</f>
        <v>-628.9909090909091</v>
      </c>
      <c r="F29" s="4" t="e">
        <f t="shared" si="16"/>
        <v>#REF!</v>
      </c>
      <c r="G29" s="4" t="e">
        <f t="shared" si="16"/>
        <v>#REF!</v>
      </c>
      <c r="H29" s="4" t="e">
        <f t="shared" si="16"/>
        <v>#REF!</v>
      </c>
      <c r="I29" s="4" t="e">
        <f t="shared" si="16"/>
        <v>#REF!</v>
      </c>
      <c r="J29" s="4" t="e">
        <f t="shared" si="16"/>
        <v>#REF!</v>
      </c>
      <c r="K29" s="4" t="e">
        <f t="shared" si="16"/>
        <v>#REF!</v>
      </c>
      <c r="L29" s="4" t="e">
        <f t="shared" si="16"/>
        <v>#REF!</v>
      </c>
      <c r="M29" s="4" t="e">
        <f t="shared" si="16"/>
        <v>#REF!</v>
      </c>
      <c r="N29" s="4" t="e">
        <f t="shared" si="16"/>
        <v>#REF!</v>
      </c>
      <c r="O29" s="4" t="e">
        <f t="shared" si="16"/>
        <v>#REF!</v>
      </c>
      <c r="P29" s="4" t="e">
        <f t="shared" si="16"/>
        <v>#REF!</v>
      </c>
      <c r="Q29" s="4" t="e">
        <f t="shared" si="16"/>
        <v>#REF!</v>
      </c>
      <c r="R29" s="4" t="e">
        <f t="shared" si="16"/>
        <v>#REF!</v>
      </c>
      <c r="S29" s="4" t="e">
        <f t="shared" si="16"/>
        <v>#REF!</v>
      </c>
      <c r="T29" s="4" t="e">
        <f t="shared" si="16"/>
        <v>#REF!</v>
      </c>
      <c r="U29" s="4" t="e">
        <f t="shared" si="16"/>
        <v>#REF!</v>
      </c>
      <c r="V29" s="4" t="e">
        <f t="shared" si="16"/>
        <v>#REF!</v>
      </c>
      <c r="W29" s="4" t="e">
        <f t="shared" si="16"/>
        <v>#REF!</v>
      </c>
      <c r="X29" s="4" t="e">
        <f t="shared" si="16"/>
        <v>#REF!</v>
      </c>
      <c r="Y29" s="4" t="e">
        <f t="shared" si="16"/>
        <v>#REF!</v>
      </c>
      <c r="Z29" s="4" t="e">
        <f t="shared" si="16"/>
        <v>#REF!</v>
      </c>
      <c r="AA29" s="4"/>
      <c r="AB29" s="4" t="e">
        <f t="shared" si="16"/>
        <v>#REF!</v>
      </c>
      <c r="AC29" s="4" t="e">
        <f t="shared" si="16"/>
        <v>#REF!</v>
      </c>
      <c r="AD29" s="4" t="e">
        <f t="shared" si="16"/>
        <v>#REF!</v>
      </c>
      <c r="AE29" s="4" t="e">
        <f t="shared" si="16"/>
        <v>#REF!</v>
      </c>
      <c r="AF29" s="4" t="e">
        <f t="shared" si="16"/>
        <v>#REF!</v>
      </c>
      <c r="AG29" s="4" t="e">
        <f t="shared" si="16"/>
        <v>#REF!</v>
      </c>
      <c r="AH29" s="4" t="e">
        <f t="shared" si="16"/>
        <v>#REF!</v>
      </c>
      <c r="AI29" s="4" t="e">
        <f t="shared" si="16"/>
        <v>#REF!</v>
      </c>
      <c r="AJ29" s="4" t="e">
        <f t="shared" si="16"/>
        <v>#REF!</v>
      </c>
      <c r="AK29" s="4" t="e">
        <f t="shared" si="16"/>
        <v>#REF!</v>
      </c>
      <c r="AL29" s="4" t="e">
        <f t="shared" si="16"/>
        <v>#REF!</v>
      </c>
      <c r="AM29" s="4" t="e">
        <f t="shared" si="16"/>
        <v>#REF!</v>
      </c>
      <c r="AN29" s="10" t="e">
        <f>SUM(E29:AM29)</f>
        <v>#REF!</v>
      </c>
    </row>
    <row r="30" spans="2:40" ht="19.5" customHeight="1">
      <c r="B30" s="7"/>
      <c r="C30" s="8"/>
      <c r="D30" s="9"/>
      <c r="E30" s="4">
        <f>E29</f>
        <v>-628.9909090909091</v>
      </c>
      <c r="F30" s="4" t="e">
        <f>E30+F29</f>
        <v>#REF!</v>
      </c>
      <c r="G30" s="4" t="e">
        <f aca="true" t="shared" si="17" ref="G30:AM30">F30+G29</f>
        <v>#REF!</v>
      </c>
      <c r="H30" s="4" t="e">
        <f t="shared" si="17"/>
        <v>#REF!</v>
      </c>
      <c r="I30" s="4" t="e">
        <f t="shared" si="17"/>
        <v>#REF!</v>
      </c>
      <c r="J30" s="4" t="e">
        <f t="shared" si="17"/>
        <v>#REF!</v>
      </c>
      <c r="K30" s="4" t="e">
        <f t="shared" si="17"/>
        <v>#REF!</v>
      </c>
      <c r="L30" s="4" t="e">
        <f t="shared" si="17"/>
        <v>#REF!</v>
      </c>
      <c r="M30" s="4" t="e">
        <f t="shared" si="17"/>
        <v>#REF!</v>
      </c>
      <c r="N30" s="4" t="e">
        <f t="shared" si="17"/>
        <v>#REF!</v>
      </c>
      <c r="O30" s="4" t="e">
        <f t="shared" si="17"/>
        <v>#REF!</v>
      </c>
      <c r="P30" s="4" t="e">
        <f t="shared" si="17"/>
        <v>#REF!</v>
      </c>
      <c r="Q30" s="4" t="e">
        <f t="shared" si="17"/>
        <v>#REF!</v>
      </c>
      <c r="R30" s="4" t="e">
        <f t="shared" si="17"/>
        <v>#REF!</v>
      </c>
      <c r="S30" s="4" t="e">
        <f t="shared" si="17"/>
        <v>#REF!</v>
      </c>
      <c r="T30" s="4" t="e">
        <f t="shared" si="17"/>
        <v>#REF!</v>
      </c>
      <c r="U30" s="4" t="e">
        <f t="shared" si="17"/>
        <v>#REF!</v>
      </c>
      <c r="V30" s="4" t="e">
        <f t="shared" si="17"/>
        <v>#REF!</v>
      </c>
      <c r="W30" s="4" t="e">
        <f t="shared" si="17"/>
        <v>#REF!</v>
      </c>
      <c r="X30" s="4" t="e">
        <f t="shared" si="17"/>
        <v>#REF!</v>
      </c>
      <c r="Y30" s="4" t="e">
        <f t="shared" si="17"/>
        <v>#REF!</v>
      </c>
      <c r="Z30" s="4" t="e">
        <f t="shared" si="17"/>
        <v>#REF!</v>
      </c>
      <c r="AA30" s="4"/>
      <c r="AB30" s="4" t="e">
        <f>Z30+AB29</f>
        <v>#REF!</v>
      </c>
      <c r="AC30" s="4" t="e">
        <f t="shared" si="17"/>
        <v>#REF!</v>
      </c>
      <c r="AD30" s="4" t="e">
        <f t="shared" si="17"/>
        <v>#REF!</v>
      </c>
      <c r="AE30" s="4" t="e">
        <f t="shared" si="17"/>
        <v>#REF!</v>
      </c>
      <c r="AF30" s="4" t="e">
        <f t="shared" si="17"/>
        <v>#REF!</v>
      </c>
      <c r="AG30" s="4" t="e">
        <f t="shared" si="17"/>
        <v>#REF!</v>
      </c>
      <c r="AH30" s="4" t="e">
        <f t="shared" si="17"/>
        <v>#REF!</v>
      </c>
      <c r="AI30" s="4" t="e">
        <f t="shared" si="17"/>
        <v>#REF!</v>
      </c>
      <c r="AJ30" s="4" t="e">
        <f t="shared" si="17"/>
        <v>#REF!</v>
      </c>
      <c r="AK30" s="4" t="e">
        <f t="shared" si="17"/>
        <v>#REF!</v>
      </c>
      <c r="AL30" s="4" t="e">
        <f t="shared" si="17"/>
        <v>#REF!</v>
      </c>
      <c r="AM30" s="4" t="e">
        <f t="shared" si="17"/>
        <v>#REF!</v>
      </c>
      <c r="AN30" s="10"/>
    </row>
    <row r="31" spans="2:40" ht="19.5" customHeight="1">
      <c r="B31" s="7"/>
      <c r="C31" s="8"/>
      <c r="D31" s="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10"/>
    </row>
    <row r="32" spans="2:40" ht="19.5" customHeight="1">
      <c r="B32" s="7"/>
      <c r="C32" s="8" t="s">
        <v>25</v>
      </c>
      <c r="D32" s="9"/>
      <c r="E32" s="6">
        <f aca="true" t="shared" si="18" ref="E32:Z32">1/E33</f>
        <v>0.8514261387824605</v>
      </c>
      <c r="F32" s="6">
        <f t="shared" si="18"/>
        <v>0.7249264698020097</v>
      </c>
      <c r="G32" s="6">
        <f t="shared" si="18"/>
        <v>0.6172213450847251</v>
      </c>
      <c r="H32" s="6">
        <f t="shared" si="18"/>
        <v>0.5255183866196041</v>
      </c>
      <c r="I32" s="6">
        <f t="shared" si="18"/>
        <v>0.4474400907787178</v>
      </c>
      <c r="J32" s="6">
        <f t="shared" si="18"/>
        <v>0.3809621888281973</v>
      </c>
      <c r="K32" s="6">
        <f t="shared" si="18"/>
        <v>0.3243611654561067</v>
      </c>
      <c r="L32" s="6">
        <f t="shared" si="18"/>
        <v>0.2761695746752717</v>
      </c>
      <c r="M32" s="6">
        <f t="shared" si="18"/>
        <v>0.23513799461496102</v>
      </c>
      <c r="N32" s="6">
        <f t="shared" si="18"/>
        <v>0.20020263483606726</v>
      </c>
      <c r="O32" s="6">
        <f t="shared" si="18"/>
        <v>0.17045775635254767</v>
      </c>
      <c r="P32" s="6">
        <f t="shared" si="18"/>
        <v>0.1451321893167711</v>
      </c>
      <c r="Q32" s="6">
        <f t="shared" si="18"/>
        <v>0.1235693395630235</v>
      </c>
      <c r="R32" s="6">
        <f t="shared" si="18"/>
        <v>0.10521016565604384</v>
      </c>
      <c r="S32" s="6">
        <f t="shared" si="18"/>
        <v>0.08957868510518845</v>
      </c>
      <c r="T32" s="6">
        <f t="shared" si="18"/>
        <v>0.07626963397632051</v>
      </c>
      <c r="U32" s="6">
        <f t="shared" si="18"/>
        <v>0.06493795996281014</v>
      </c>
      <c r="V32" s="6">
        <f t="shared" si="18"/>
        <v>0.05528987651154545</v>
      </c>
      <c r="W32" s="6">
        <f t="shared" si="18"/>
        <v>0.0470752460719842</v>
      </c>
      <c r="X32" s="6">
        <f t="shared" si="18"/>
        <v>0.0400810949953037</v>
      </c>
      <c r="Y32" s="6">
        <f t="shared" si="18"/>
        <v>0.03412609195002443</v>
      </c>
      <c r="Z32" s="6">
        <f t="shared" si="18"/>
        <v>0.02905584670074451</v>
      </c>
      <c r="AA32" s="6"/>
      <c r="AB32" s="6">
        <f aca="true" t="shared" si="19" ref="AB32:AM32">1/AB33</f>
        <v>0.024738907365469995</v>
      </c>
      <c r="AC32" s="6">
        <f t="shared" si="19"/>
        <v>0.021063352375879092</v>
      </c>
      <c r="AD32" s="6">
        <f t="shared" si="19"/>
        <v>0.0179338887832091</v>
      </c>
      <c r="AE32" s="6">
        <f t="shared" si="19"/>
        <v>0.015269381680041806</v>
      </c>
      <c r="AF32" s="6">
        <f t="shared" si="19"/>
        <v>0.013000750685433634</v>
      </c>
      <c r="AG32" s="6">
        <f t="shared" si="19"/>
        <v>0.011069178957372186</v>
      </c>
      <c r="AH32" s="6">
        <f t="shared" si="19"/>
        <v>0.009424588299167463</v>
      </c>
      <c r="AI32" s="6">
        <f t="shared" si="19"/>
        <v>0.00802434082517451</v>
      </c>
      <c r="AJ32" s="6">
        <f t="shared" si="19"/>
        <v>0.006832133525052796</v>
      </c>
      <c r="AK32" s="6">
        <f t="shared" si="19"/>
        <v>0.005817057066881903</v>
      </c>
      <c r="AL32" s="6">
        <f t="shared" si="19"/>
        <v>0.004952794437532484</v>
      </c>
      <c r="AM32" s="6">
        <f t="shared" si="19"/>
        <v>0.004216938644131531</v>
      </c>
      <c r="AN32" s="10"/>
    </row>
    <row r="33" spans="2:40" ht="19.5" customHeight="1">
      <c r="B33" s="7"/>
      <c r="C33" s="8"/>
      <c r="D33" s="9"/>
      <c r="E33" s="6">
        <v>1.1745</v>
      </c>
      <c r="F33" s="4">
        <f>E33*E34</f>
        <v>1.3794502500000003</v>
      </c>
      <c r="G33" s="4">
        <f aca="true" t="shared" si="20" ref="G33:AM33">F33*F34</f>
        <v>1.6201643186250005</v>
      </c>
      <c r="H33" s="4">
        <f t="shared" si="20"/>
        <v>1.9028829922250634</v>
      </c>
      <c r="I33" s="4">
        <f t="shared" si="20"/>
        <v>2.234936074368337</v>
      </c>
      <c r="J33" s="4">
        <f t="shared" si="20"/>
        <v>2.6249324193456123</v>
      </c>
      <c r="K33" s="4">
        <f t="shared" si="20"/>
        <v>3.082983126521422</v>
      </c>
      <c r="L33" s="4">
        <f t="shared" si="20"/>
        <v>3.6209636820994104</v>
      </c>
      <c r="M33" s="4">
        <f t="shared" si="20"/>
        <v>4.252821844625758</v>
      </c>
      <c r="N33" s="4">
        <f t="shared" si="20"/>
        <v>4.994939256512953</v>
      </c>
      <c r="O33" s="4">
        <f t="shared" si="20"/>
        <v>5.866556156774464</v>
      </c>
      <c r="P33" s="4">
        <f t="shared" si="20"/>
        <v>6.890270206131608</v>
      </c>
      <c r="Q33" s="4">
        <f t="shared" si="20"/>
        <v>8.092622357101574</v>
      </c>
      <c r="R33" s="4">
        <f t="shared" si="20"/>
        <v>9.504784958415799</v>
      </c>
      <c r="S33" s="4">
        <f t="shared" si="20"/>
        <v>11.163369933659357</v>
      </c>
      <c r="T33" s="4">
        <f t="shared" si="20"/>
        <v>13.111377987082916</v>
      </c>
      <c r="U33" s="4">
        <f t="shared" si="20"/>
        <v>15.399313445828886</v>
      </c>
      <c r="V33" s="4">
        <f t="shared" si="20"/>
        <v>18.08649364212603</v>
      </c>
      <c r="W33" s="4">
        <f t="shared" si="20"/>
        <v>21.242586782677023</v>
      </c>
      <c r="X33" s="4">
        <f t="shared" si="20"/>
        <v>24.949418176254166</v>
      </c>
      <c r="Y33" s="4">
        <f t="shared" si="20"/>
        <v>29.303091648010522</v>
      </c>
      <c r="Z33" s="4">
        <f t="shared" si="20"/>
        <v>34.41648114058836</v>
      </c>
      <c r="AA33" s="4"/>
      <c r="AB33" s="4">
        <f>Z33*Z34</f>
        <v>40.42215709962103</v>
      </c>
      <c r="AC33" s="4">
        <f t="shared" si="20"/>
        <v>47.475823513504906</v>
      </c>
      <c r="AD33" s="4">
        <f t="shared" si="20"/>
        <v>55.760354716611516</v>
      </c>
      <c r="AE33" s="4">
        <f t="shared" si="20"/>
        <v>65.49053661466023</v>
      </c>
      <c r="AF33" s="4">
        <f t="shared" si="20"/>
        <v>76.91863525391845</v>
      </c>
      <c r="AG33" s="4">
        <f t="shared" si="20"/>
        <v>90.34093710572724</v>
      </c>
      <c r="AH33" s="4">
        <f t="shared" si="20"/>
        <v>106.10543063067665</v>
      </c>
      <c r="AI33" s="4">
        <f t="shared" si="20"/>
        <v>124.62082827572974</v>
      </c>
      <c r="AJ33" s="4">
        <f t="shared" si="20"/>
        <v>146.3671628098446</v>
      </c>
      <c r="AK33" s="4">
        <f t="shared" si="20"/>
        <v>171.9082327201625</v>
      </c>
      <c r="AL33" s="4">
        <f t="shared" si="20"/>
        <v>201.90621932983086</v>
      </c>
      <c r="AM33" s="4">
        <f t="shared" si="20"/>
        <v>237.13885460288637</v>
      </c>
      <c r="AN33" s="10"/>
    </row>
    <row r="34" spans="2:40" ht="19.5" customHeight="1">
      <c r="B34" s="7"/>
      <c r="C34" s="8"/>
      <c r="D34" s="9"/>
      <c r="E34" s="4">
        <f>E33</f>
        <v>1.1745</v>
      </c>
      <c r="F34" s="4">
        <f>E34</f>
        <v>1.1745</v>
      </c>
      <c r="G34" s="4">
        <f aca="true" t="shared" si="21" ref="G34:AM34">F34</f>
        <v>1.1745</v>
      </c>
      <c r="H34" s="4">
        <f t="shared" si="21"/>
        <v>1.1745</v>
      </c>
      <c r="I34" s="4">
        <f t="shared" si="21"/>
        <v>1.1745</v>
      </c>
      <c r="J34" s="4">
        <f t="shared" si="21"/>
        <v>1.1745</v>
      </c>
      <c r="K34" s="4">
        <f t="shared" si="21"/>
        <v>1.1745</v>
      </c>
      <c r="L34" s="4">
        <f t="shared" si="21"/>
        <v>1.1745</v>
      </c>
      <c r="M34" s="4">
        <f t="shared" si="21"/>
        <v>1.1745</v>
      </c>
      <c r="N34" s="4">
        <f t="shared" si="21"/>
        <v>1.1745</v>
      </c>
      <c r="O34" s="4">
        <f t="shared" si="21"/>
        <v>1.1745</v>
      </c>
      <c r="P34" s="4">
        <f t="shared" si="21"/>
        <v>1.1745</v>
      </c>
      <c r="Q34" s="4">
        <f t="shared" si="21"/>
        <v>1.1745</v>
      </c>
      <c r="R34" s="4">
        <f t="shared" si="21"/>
        <v>1.1745</v>
      </c>
      <c r="S34" s="4">
        <f t="shared" si="21"/>
        <v>1.1745</v>
      </c>
      <c r="T34" s="4">
        <f t="shared" si="21"/>
        <v>1.1745</v>
      </c>
      <c r="U34" s="4">
        <f t="shared" si="21"/>
        <v>1.1745</v>
      </c>
      <c r="V34" s="4">
        <f t="shared" si="21"/>
        <v>1.1745</v>
      </c>
      <c r="W34" s="4">
        <f t="shared" si="21"/>
        <v>1.1745</v>
      </c>
      <c r="X34" s="4">
        <f t="shared" si="21"/>
        <v>1.1745</v>
      </c>
      <c r="Y34" s="4">
        <f t="shared" si="21"/>
        <v>1.1745</v>
      </c>
      <c r="Z34" s="4">
        <f t="shared" si="21"/>
        <v>1.1745</v>
      </c>
      <c r="AA34" s="4"/>
      <c r="AB34" s="4">
        <f>Z34</f>
        <v>1.1745</v>
      </c>
      <c r="AC34" s="4">
        <f t="shared" si="21"/>
        <v>1.1745</v>
      </c>
      <c r="AD34" s="4">
        <f t="shared" si="21"/>
        <v>1.1745</v>
      </c>
      <c r="AE34" s="4">
        <f t="shared" si="21"/>
        <v>1.1745</v>
      </c>
      <c r="AF34" s="4">
        <f t="shared" si="21"/>
        <v>1.1745</v>
      </c>
      <c r="AG34" s="4">
        <f t="shared" si="21"/>
        <v>1.1745</v>
      </c>
      <c r="AH34" s="4">
        <f t="shared" si="21"/>
        <v>1.1745</v>
      </c>
      <c r="AI34" s="4">
        <f t="shared" si="21"/>
        <v>1.1745</v>
      </c>
      <c r="AJ34" s="4">
        <f t="shared" si="21"/>
        <v>1.1745</v>
      </c>
      <c r="AK34" s="4">
        <f t="shared" si="21"/>
        <v>1.1745</v>
      </c>
      <c r="AL34" s="4">
        <f t="shared" si="21"/>
        <v>1.1745</v>
      </c>
      <c r="AM34" s="4">
        <f t="shared" si="21"/>
        <v>1.1745</v>
      </c>
      <c r="AN34" s="10"/>
    </row>
    <row r="35" spans="2:40" ht="19.5" customHeight="1">
      <c r="B35" s="7"/>
      <c r="C35" s="8"/>
      <c r="D35" s="9"/>
      <c r="E35" s="4">
        <f>E32*E16</f>
        <v>-589.0932311621966</v>
      </c>
      <c r="F35" s="4" t="e">
        <f>F32*F16</f>
        <v>#REF!</v>
      </c>
      <c r="G35" s="4" t="e">
        <f aca="true" t="shared" si="22" ref="G35:AM35">G32*G16</f>
        <v>#REF!</v>
      </c>
      <c r="H35" s="4" t="e">
        <f t="shared" si="22"/>
        <v>#REF!</v>
      </c>
      <c r="I35" s="4" t="e">
        <f t="shared" si="22"/>
        <v>#REF!</v>
      </c>
      <c r="J35" s="4" t="e">
        <f t="shared" si="22"/>
        <v>#REF!</v>
      </c>
      <c r="K35" s="4" t="e">
        <f t="shared" si="22"/>
        <v>#REF!</v>
      </c>
      <c r="L35" s="4" t="e">
        <f t="shared" si="22"/>
        <v>#REF!</v>
      </c>
      <c r="M35" s="4" t="e">
        <f t="shared" si="22"/>
        <v>#REF!</v>
      </c>
      <c r="N35" s="4" t="e">
        <f t="shared" si="22"/>
        <v>#REF!</v>
      </c>
      <c r="O35" s="4" t="e">
        <f t="shared" si="22"/>
        <v>#REF!</v>
      </c>
      <c r="P35" s="4" t="e">
        <f t="shared" si="22"/>
        <v>#REF!</v>
      </c>
      <c r="Q35" s="4" t="e">
        <f t="shared" si="22"/>
        <v>#REF!</v>
      </c>
      <c r="R35" s="4" t="e">
        <f t="shared" si="22"/>
        <v>#REF!</v>
      </c>
      <c r="S35" s="4" t="e">
        <f t="shared" si="22"/>
        <v>#REF!</v>
      </c>
      <c r="T35" s="4" t="e">
        <f t="shared" si="22"/>
        <v>#REF!</v>
      </c>
      <c r="U35" s="4" t="e">
        <f t="shared" si="22"/>
        <v>#REF!</v>
      </c>
      <c r="V35" s="4" t="e">
        <f t="shared" si="22"/>
        <v>#REF!</v>
      </c>
      <c r="W35" s="4" t="e">
        <f t="shared" si="22"/>
        <v>#REF!</v>
      </c>
      <c r="X35" s="4" t="e">
        <f t="shared" si="22"/>
        <v>#REF!</v>
      </c>
      <c r="Y35" s="4" t="e">
        <f t="shared" si="22"/>
        <v>#REF!</v>
      </c>
      <c r="Z35" s="4" t="e">
        <f t="shared" si="22"/>
        <v>#REF!</v>
      </c>
      <c r="AA35" s="4"/>
      <c r="AB35" s="4" t="e">
        <f t="shared" si="22"/>
        <v>#REF!</v>
      </c>
      <c r="AC35" s="4" t="e">
        <f t="shared" si="22"/>
        <v>#REF!</v>
      </c>
      <c r="AD35" s="4" t="e">
        <f t="shared" si="22"/>
        <v>#REF!</v>
      </c>
      <c r="AE35" s="4" t="e">
        <f t="shared" si="22"/>
        <v>#REF!</v>
      </c>
      <c r="AF35" s="4" t="e">
        <f t="shared" si="22"/>
        <v>#REF!</v>
      </c>
      <c r="AG35" s="4" t="e">
        <f t="shared" si="22"/>
        <v>#REF!</v>
      </c>
      <c r="AH35" s="4" t="e">
        <f t="shared" si="22"/>
        <v>#REF!</v>
      </c>
      <c r="AI35" s="4" t="e">
        <f t="shared" si="22"/>
        <v>#REF!</v>
      </c>
      <c r="AJ35" s="4" t="e">
        <f t="shared" si="22"/>
        <v>#REF!</v>
      </c>
      <c r="AK35" s="4" t="e">
        <f t="shared" si="22"/>
        <v>#REF!</v>
      </c>
      <c r="AL35" s="4" t="e">
        <f t="shared" si="22"/>
        <v>#REF!</v>
      </c>
      <c r="AM35" s="4" t="e">
        <f t="shared" si="22"/>
        <v>#REF!</v>
      </c>
      <c r="AN35" s="10" t="e">
        <f>SUM(E35:AM35)</f>
        <v>#REF!</v>
      </c>
    </row>
    <row r="36" spans="2:40" ht="19.5" customHeight="1">
      <c r="B36" s="7"/>
      <c r="C36" s="8"/>
      <c r="D36" s="9"/>
      <c r="E36" s="4">
        <f>E35</f>
        <v>-589.0932311621966</v>
      </c>
      <c r="F36" s="4" t="e">
        <f>E36+F35</f>
        <v>#REF!</v>
      </c>
      <c r="G36" s="4" t="e">
        <f aca="true" t="shared" si="23" ref="G36:AM36">F36+G35</f>
        <v>#REF!</v>
      </c>
      <c r="H36" s="4" t="e">
        <f t="shared" si="23"/>
        <v>#REF!</v>
      </c>
      <c r="I36" s="4" t="e">
        <f t="shared" si="23"/>
        <v>#REF!</v>
      </c>
      <c r="J36" s="4" t="e">
        <f t="shared" si="23"/>
        <v>#REF!</v>
      </c>
      <c r="K36" s="4" t="e">
        <f t="shared" si="23"/>
        <v>#REF!</v>
      </c>
      <c r="L36" s="4" t="e">
        <f t="shared" si="23"/>
        <v>#REF!</v>
      </c>
      <c r="M36" s="4" t="e">
        <f t="shared" si="23"/>
        <v>#REF!</v>
      </c>
      <c r="N36" s="4" t="e">
        <f t="shared" si="23"/>
        <v>#REF!</v>
      </c>
      <c r="O36" s="4" t="e">
        <f t="shared" si="23"/>
        <v>#REF!</v>
      </c>
      <c r="P36" s="4" t="e">
        <f t="shared" si="23"/>
        <v>#REF!</v>
      </c>
      <c r="Q36" s="4" t="e">
        <f t="shared" si="23"/>
        <v>#REF!</v>
      </c>
      <c r="R36" s="4" t="e">
        <f t="shared" si="23"/>
        <v>#REF!</v>
      </c>
      <c r="S36" s="4" t="e">
        <f t="shared" si="23"/>
        <v>#REF!</v>
      </c>
      <c r="T36" s="4" t="e">
        <f t="shared" si="23"/>
        <v>#REF!</v>
      </c>
      <c r="U36" s="4" t="e">
        <f t="shared" si="23"/>
        <v>#REF!</v>
      </c>
      <c r="V36" s="4" t="e">
        <f t="shared" si="23"/>
        <v>#REF!</v>
      </c>
      <c r="W36" s="4" t="e">
        <f t="shared" si="23"/>
        <v>#REF!</v>
      </c>
      <c r="X36" s="4" t="e">
        <f t="shared" si="23"/>
        <v>#REF!</v>
      </c>
      <c r="Y36" s="4" t="e">
        <f t="shared" si="23"/>
        <v>#REF!</v>
      </c>
      <c r="Z36" s="4" t="e">
        <f t="shared" si="23"/>
        <v>#REF!</v>
      </c>
      <c r="AA36" s="4"/>
      <c r="AB36" s="4" t="e">
        <f>Z36+AB35</f>
        <v>#REF!</v>
      </c>
      <c r="AC36" s="4" t="e">
        <f t="shared" si="23"/>
        <v>#REF!</v>
      </c>
      <c r="AD36" s="4" t="e">
        <f t="shared" si="23"/>
        <v>#REF!</v>
      </c>
      <c r="AE36" s="4" t="e">
        <f t="shared" si="23"/>
        <v>#REF!</v>
      </c>
      <c r="AF36" s="4" t="e">
        <f t="shared" si="23"/>
        <v>#REF!</v>
      </c>
      <c r="AG36" s="4" t="e">
        <f t="shared" si="23"/>
        <v>#REF!</v>
      </c>
      <c r="AH36" s="4" t="e">
        <f t="shared" si="23"/>
        <v>#REF!</v>
      </c>
      <c r="AI36" s="4" t="e">
        <f t="shared" si="23"/>
        <v>#REF!</v>
      </c>
      <c r="AJ36" s="4" t="e">
        <f t="shared" si="23"/>
        <v>#REF!</v>
      </c>
      <c r="AK36" s="4" t="e">
        <f t="shared" si="23"/>
        <v>#REF!</v>
      </c>
      <c r="AL36" s="4" t="e">
        <f t="shared" si="23"/>
        <v>#REF!</v>
      </c>
      <c r="AM36" s="4" t="e">
        <f t="shared" si="23"/>
        <v>#REF!</v>
      </c>
      <c r="AN36" s="10"/>
    </row>
    <row r="37" spans="2:40" ht="19.5" customHeight="1">
      <c r="B37" s="7"/>
      <c r="C37" s="8"/>
      <c r="D37" s="9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10"/>
    </row>
    <row r="38" spans="2:40" ht="19.5" customHeight="1">
      <c r="B38" s="7"/>
      <c r="C38" s="35" t="s">
        <v>16</v>
      </c>
      <c r="D38" s="9"/>
      <c r="E38" s="4">
        <f>E4*E20</f>
        <v>0</v>
      </c>
      <c r="F38" s="4" t="e">
        <f aca="true" t="shared" si="24" ref="F38:AM38">F4*F20</f>
        <v>#REF!</v>
      </c>
      <c r="G38" s="4" t="e">
        <f t="shared" si="24"/>
        <v>#REF!</v>
      </c>
      <c r="H38" s="4" t="e">
        <f t="shared" si="24"/>
        <v>#REF!</v>
      </c>
      <c r="I38" s="4" t="e">
        <f t="shared" si="24"/>
        <v>#REF!</v>
      </c>
      <c r="J38" s="4" t="e">
        <f t="shared" si="24"/>
        <v>#REF!</v>
      </c>
      <c r="K38" s="4" t="e">
        <f t="shared" si="24"/>
        <v>#REF!</v>
      </c>
      <c r="L38" s="4" t="e">
        <f t="shared" si="24"/>
        <v>#REF!</v>
      </c>
      <c r="M38" s="4" t="e">
        <f t="shared" si="24"/>
        <v>#REF!</v>
      </c>
      <c r="N38" s="4" t="e">
        <f t="shared" si="24"/>
        <v>#REF!</v>
      </c>
      <c r="O38" s="4" t="e">
        <f t="shared" si="24"/>
        <v>#REF!</v>
      </c>
      <c r="P38" s="4" t="e">
        <f t="shared" si="24"/>
        <v>#REF!</v>
      </c>
      <c r="Q38" s="4" t="e">
        <f t="shared" si="24"/>
        <v>#REF!</v>
      </c>
      <c r="R38" s="4" t="e">
        <f t="shared" si="24"/>
        <v>#REF!</v>
      </c>
      <c r="S38" s="4" t="e">
        <f t="shared" si="24"/>
        <v>#REF!</v>
      </c>
      <c r="T38" s="4" t="e">
        <f t="shared" si="24"/>
        <v>#REF!</v>
      </c>
      <c r="U38" s="4" t="e">
        <f t="shared" si="24"/>
        <v>#REF!</v>
      </c>
      <c r="V38" s="4" t="e">
        <f t="shared" si="24"/>
        <v>#REF!</v>
      </c>
      <c r="W38" s="4" t="e">
        <f t="shared" si="24"/>
        <v>#REF!</v>
      </c>
      <c r="X38" s="4" t="e">
        <f t="shared" si="24"/>
        <v>#REF!</v>
      </c>
      <c r="Y38" s="4" t="e">
        <f t="shared" si="24"/>
        <v>#REF!</v>
      </c>
      <c r="Z38" s="4" t="e">
        <f t="shared" si="24"/>
        <v>#REF!</v>
      </c>
      <c r="AA38" s="4"/>
      <c r="AB38" s="4" t="e">
        <f t="shared" si="24"/>
        <v>#REF!</v>
      </c>
      <c r="AC38" s="4" t="e">
        <f t="shared" si="24"/>
        <v>#REF!</v>
      </c>
      <c r="AD38" s="4" t="e">
        <f t="shared" si="24"/>
        <v>#REF!</v>
      </c>
      <c r="AE38" s="4" t="e">
        <f t="shared" si="24"/>
        <v>#REF!</v>
      </c>
      <c r="AF38" s="4" t="e">
        <f t="shared" si="24"/>
        <v>#REF!</v>
      </c>
      <c r="AG38" s="4" t="e">
        <f t="shared" si="24"/>
        <v>#REF!</v>
      </c>
      <c r="AH38" s="4" t="e">
        <f t="shared" si="24"/>
        <v>#REF!</v>
      </c>
      <c r="AI38" s="4" t="e">
        <f t="shared" si="24"/>
        <v>#REF!</v>
      </c>
      <c r="AJ38" s="4" t="e">
        <f t="shared" si="24"/>
        <v>#REF!</v>
      </c>
      <c r="AK38" s="4" t="e">
        <f t="shared" si="24"/>
        <v>#REF!</v>
      </c>
      <c r="AL38" s="4" t="e">
        <f t="shared" si="24"/>
        <v>#REF!</v>
      </c>
      <c r="AM38" s="4" t="e">
        <f t="shared" si="24"/>
        <v>#REF!</v>
      </c>
      <c r="AN38" s="10" t="e">
        <f>SUM(E38:AM38)</f>
        <v>#REF!</v>
      </c>
    </row>
    <row r="39" spans="2:40" ht="19.5" customHeight="1">
      <c r="B39" s="7"/>
      <c r="C39" s="8"/>
      <c r="D39" s="9"/>
      <c r="E39" s="4">
        <f>E11*E20</f>
        <v>617.7589285714286</v>
      </c>
      <c r="F39" s="4">
        <f aca="true" t="shared" si="25" ref="F39:AM39">F11*F20</f>
        <v>583.9604591836734</v>
      </c>
      <c r="G39" s="4">
        <f t="shared" si="25"/>
        <v>597.0270362609327</v>
      </c>
      <c r="H39" s="4">
        <f t="shared" si="25"/>
        <v>607.3455619891449</v>
      </c>
      <c r="I39" s="4">
        <f t="shared" si="25"/>
        <v>60.317474762887095</v>
      </c>
      <c r="J39" s="4">
        <f t="shared" si="25"/>
        <v>53.85488818114917</v>
      </c>
      <c r="K39" s="4">
        <f t="shared" si="25"/>
        <v>48.084721590311766</v>
      </c>
      <c r="L39" s="4">
        <f t="shared" si="25"/>
        <v>42.932787134206926</v>
      </c>
      <c r="M39" s="4">
        <f t="shared" si="25"/>
        <v>38.332845655541895</v>
      </c>
      <c r="N39" s="4">
        <f t="shared" si="25"/>
        <v>34.22575504959098</v>
      </c>
      <c r="O39" s="4">
        <f t="shared" si="25"/>
        <v>30.558709865706223</v>
      </c>
      <c r="P39" s="4">
        <f t="shared" si="25"/>
        <v>27.284562380094837</v>
      </c>
      <c r="Q39" s="4">
        <f t="shared" si="25"/>
        <v>24.36121641079896</v>
      </c>
      <c r="R39" s="4">
        <f t="shared" si="25"/>
        <v>21.7510860810705</v>
      </c>
      <c r="S39" s="4">
        <f t="shared" si="25"/>
        <v>19.420612572384375</v>
      </c>
      <c r="T39" s="4">
        <f t="shared" si="25"/>
        <v>17.339832653914616</v>
      </c>
      <c r="U39" s="4">
        <f t="shared" si="25"/>
        <v>15.481993440995195</v>
      </c>
      <c r="V39" s="4">
        <f t="shared" si="25"/>
        <v>13.823208429459992</v>
      </c>
      <c r="W39" s="4">
        <f t="shared" si="25"/>
        <v>12.34215038344642</v>
      </c>
      <c r="X39" s="4">
        <f t="shared" si="25"/>
        <v>11.019777128077159</v>
      </c>
      <c r="Y39" s="4">
        <f t="shared" si="25"/>
        <v>9.839086721497463</v>
      </c>
      <c r="Z39" s="4">
        <f t="shared" si="25"/>
        <v>8.784898858479878</v>
      </c>
      <c r="AA39" s="4"/>
      <c r="AB39" s="4">
        <f t="shared" si="25"/>
        <v>7.843659695071318</v>
      </c>
      <c r="AC39" s="4">
        <f t="shared" si="25"/>
        <v>7.003267584885104</v>
      </c>
      <c r="AD39" s="4">
        <f t="shared" si="25"/>
        <v>6.252917486504557</v>
      </c>
      <c r="AE39" s="4">
        <f t="shared" si="25"/>
        <v>5.582962041521925</v>
      </c>
      <c r="AF39" s="4">
        <f t="shared" si="25"/>
        <v>4.984787537073147</v>
      </c>
      <c r="AG39" s="4">
        <f t="shared" si="25"/>
        <v>4.450703158101023</v>
      </c>
      <c r="AH39" s="4">
        <f t="shared" si="25"/>
        <v>3.9738421054473423</v>
      </c>
      <c r="AI39" s="4">
        <f t="shared" si="25"/>
        <v>3.5480733084351264</v>
      </c>
      <c r="AJ39" s="4">
        <f t="shared" si="25"/>
        <v>3.167922596817077</v>
      </c>
      <c r="AK39" s="4">
        <f t="shared" si="25"/>
        <v>2.8285023185866756</v>
      </c>
      <c r="AL39" s="4">
        <f t="shared" si="25"/>
        <v>2.5254484987381027</v>
      </c>
      <c r="AM39" s="4">
        <f t="shared" si="25"/>
        <v>2.254864731016163</v>
      </c>
      <c r="AN39" s="10">
        <f>SUM(E39:AM39)</f>
        <v>2950.2645443669917</v>
      </c>
    </row>
    <row r="40" spans="2:40" ht="19.5" customHeight="1">
      <c r="B40" s="7"/>
      <c r="C40" s="8"/>
      <c r="D40" s="9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10" t="e">
        <f>AN38-AN39</f>
        <v>#REF!</v>
      </c>
    </row>
    <row r="41" spans="2:40" ht="19.5" customHeight="1">
      <c r="B41" s="7"/>
      <c r="C41" s="8"/>
      <c r="D41" s="9"/>
      <c r="E41" s="6" t="s">
        <v>17</v>
      </c>
      <c r="F41" s="6"/>
      <c r="G41" s="6"/>
      <c r="H41" s="6"/>
      <c r="I41" s="4" t="e">
        <f>AN38/AN39</f>
        <v>#REF!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10"/>
    </row>
    <row r="42" spans="2:40" ht="19.5" customHeight="1">
      <c r="B42" s="7"/>
      <c r="C42" s="8"/>
      <c r="D42" s="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10"/>
    </row>
    <row r="43" spans="2:40" ht="19.5" customHeight="1" thickBot="1">
      <c r="B43" s="17"/>
      <c r="C43" s="18"/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3"/>
    </row>
  </sheetData>
  <mergeCells count="3">
    <mergeCell ref="B2:B3"/>
    <mergeCell ref="I2:AM2"/>
    <mergeCell ref="E2:H2"/>
  </mergeCells>
  <printOptions/>
  <pageMargins left="0.75" right="0.75" top="1" bottom="1" header="0.5" footer="0.5"/>
  <pageSetup horizontalDpi="360" verticalDpi="36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1"/>
  <sheetViews>
    <sheetView zoomScale="75" zoomScaleNormal="75" workbookViewId="0" topLeftCell="A15">
      <selection activeCell="F5" sqref="F5:AI5"/>
    </sheetView>
  </sheetViews>
  <sheetFormatPr defaultColWidth="9.00390625" defaultRowHeight="14.25"/>
  <cols>
    <col min="3" max="3" width="12.375" style="0" customWidth="1"/>
  </cols>
  <sheetData>
    <row r="1" spans="1:37" ht="27" thickBot="1">
      <c r="A1" s="39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1"/>
      <c r="AK1" s="1"/>
    </row>
    <row r="2" spans="1:37" ht="15.75">
      <c r="A2" s="74" t="s">
        <v>53</v>
      </c>
      <c r="B2" s="40"/>
      <c r="C2" s="41" t="s">
        <v>54</v>
      </c>
      <c r="D2" s="76" t="s">
        <v>55</v>
      </c>
      <c r="E2" s="61"/>
      <c r="F2" s="76" t="s">
        <v>56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1"/>
      <c r="AJ2" s="42"/>
      <c r="AK2" s="1"/>
    </row>
    <row r="3" spans="1:37" ht="14.25">
      <c r="A3" s="75"/>
      <c r="B3" s="43" t="s">
        <v>57</v>
      </c>
      <c r="C3" s="44"/>
      <c r="D3" s="2">
        <v>1</v>
      </c>
      <c r="E3" s="2">
        <v>2</v>
      </c>
      <c r="F3" s="45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2">
        <v>32</v>
      </c>
      <c r="AJ3" s="46"/>
      <c r="AK3" s="1"/>
    </row>
    <row r="4" spans="1:37" ht="15.75">
      <c r="A4" s="47">
        <v>1</v>
      </c>
      <c r="B4" s="48" t="s">
        <v>58</v>
      </c>
      <c r="C4" s="49"/>
      <c r="D4" s="2">
        <f aca="true" t="shared" si="0" ref="D4:AJ4">SUM(D5:D7)</f>
        <v>0</v>
      </c>
      <c r="E4" s="2">
        <f t="shared" si="0"/>
        <v>0</v>
      </c>
      <c r="F4" s="2">
        <f t="shared" si="0"/>
        <v>339.2</v>
      </c>
      <c r="G4" s="2">
        <f t="shared" si="0"/>
        <v>339.2</v>
      </c>
      <c r="H4" s="2">
        <f t="shared" si="0"/>
        <v>339.2</v>
      </c>
      <c r="I4" s="2">
        <f t="shared" si="0"/>
        <v>339.2</v>
      </c>
      <c r="J4" s="2">
        <f t="shared" si="0"/>
        <v>339.2</v>
      </c>
      <c r="K4" s="2">
        <f t="shared" si="0"/>
        <v>339.2</v>
      </c>
      <c r="L4" s="2">
        <f t="shared" si="0"/>
        <v>339.2</v>
      </c>
      <c r="M4" s="2">
        <f t="shared" si="0"/>
        <v>339.2</v>
      </c>
      <c r="N4" s="2">
        <f t="shared" si="0"/>
        <v>339.2</v>
      </c>
      <c r="O4" s="2">
        <f t="shared" si="0"/>
        <v>339.2</v>
      </c>
      <c r="P4" s="2">
        <f t="shared" si="0"/>
        <v>339.2</v>
      </c>
      <c r="Q4" s="2">
        <f t="shared" si="0"/>
        <v>339.2</v>
      </c>
      <c r="R4" s="2">
        <f t="shared" si="0"/>
        <v>339.2</v>
      </c>
      <c r="S4" s="2">
        <f t="shared" si="0"/>
        <v>339.2</v>
      </c>
      <c r="T4" s="2">
        <f t="shared" si="0"/>
        <v>339.2</v>
      </c>
      <c r="U4" s="2">
        <f t="shared" si="0"/>
        <v>339.2</v>
      </c>
      <c r="V4" s="2">
        <f t="shared" si="0"/>
        <v>339.2</v>
      </c>
      <c r="W4" s="2">
        <f t="shared" si="0"/>
        <v>339.2</v>
      </c>
      <c r="X4" s="2">
        <f t="shared" si="0"/>
        <v>339.2</v>
      </c>
      <c r="Y4" s="2">
        <f t="shared" si="0"/>
        <v>339.2</v>
      </c>
      <c r="Z4" s="2">
        <f t="shared" si="0"/>
        <v>339.2</v>
      </c>
      <c r="AA4" s="2">
        <f t="shared" si="0"/>
        <v>339.2</v>
      </c>
      <c r="AB4" s="2">
        <f t="shared" si="0"/>
        <v>339.2</v>
      </c>
      <c r="AC4" s="2">
        <f t="shared" si="0"/>
        <v>339.2</v>
      </c>
      <c r="AD4" s="2">
        <f t="shared" si="0"/>
        <v>339.2</v>
      </c>
      <c r="AE4" s="2">
        <f t="shared" si="0"/>
        <v>339.2</v>
      </c>
      <c r="AF4" s="2">
        <f t="shared" si="0"/>
        <v>339.2</v>
      </c>
      <c r="AG4" s="2">
        <f t="shared" si="0"/>
        <v>339.2</v>
      </c>
      <c r="AH4" s="2">
        <f t="shared" si="0"/>
        <v>339.2</v>
      </c>
      <c r="AI4" s="2">
        <f t="shared" si="0"/>
        <v>344.52</v>
      </c>
      <c r="AJ4" s="50">
        <f t="shared" si="0"/>
        <v>10181.320000000002</v>
      </c>
      <c r="AK4" s="1"/>
    </row>
    <row r="5" spans="1:37" ht="14.25">
      <c r="A5" s="47">
        <v>1.1</v>
      </c>
      <c r="B5" s="48" t="s">
        <v>59</v>
      </c>
      <c r="C5" s="49"/>
      <c r="D5" s="2">
        <v>0</v>
      </c>
      <c r="E5" s="2">
        <v>0</v>
      </c>
      <c r="F5" s="2">
        <v>339.2</v>
      </c>
      <c r="G5" s="2">
        <v>339.2</v>
      </c>
      <c r="H5" s="2">
        <v>339.2</v>
      </c>
      <c r="I5" s="2">
        <v>339.2</v>
      </c>
      <c r="J5" s="2">
        <v>339.2</v>
      </c>
      <c r="K5" s="2">
        <v>339.2</v>
      </c>
      <c r="L5" s="2">
        <v>339.2</v>
      </c>
      <c r="M5" s="2">
        <v>339.2</v>
      </c>
      <c r="N5" s="2">
        <v>339.2</v>
      </c>
      <c r="O5" s="2">
        <v>339.2</v>
      </c>
      <c r="P5" s="2">
        <v>339.2</v>
      </c>
      <c r="Q5" s="2">
        <v>339.2</v>
      </c>
      <c r="R5" s="2">
        <v>339.2</v>
      </c>
      <c r="S5" s="2">
        <v>339.2</v>
      </c>
      <c r="T5" s="2">
        <v>339.2</v>
      </c>
      <c r="U5" s="2">
        <v>339.2</v>
      </c>
      <c r="V5" s="2">
        <v>339.2</v>
      </c>
      <c r="W5" s="2">
        <v>339.2</v>
      </c>
      <c r="X5" s="2">
        <v>339.2</v>
      </c>
      <c r="Y5" s="2">
        <v>339.2</v>
      </c>
      <c r="Z5" s="2">
        <v>339.2</v>
      </c>
      <c r="AA5" s="2">
        <v>339.2</v>
      </c>
      <c r="AB5" s="2">
        <v>339.2</v>
      </c>
      <c r="AC5" s="2">
        <v>339.2</v>
      </c>
      <c r="AD5" s="2">
        <v>339.2</v>
      </c>
      <c r="AE5" s="2">
        <v>339.2</v>
      </c>
      <c r="AF5" s="2">
        <v>339.2</v>
      </c>
      <c r="AG5" s="2">
        <v>339.2</v>
      </c>
      <c r="AH5" s="2">
        <v>339.2</v>
      </c>
      <c r="AI5" s="2">
        <v>339.2</v>
      </c>
      <c r="AJ5" s="51">
        <f>SUM(D5:AI5)</f>
        <v>10176.000000000002</v>
      </c>
      <c r="AK5" s="1"/>
    </row>
    <row r="6" spans="1:37" ht="14.25">
      <c r="A6" s="47">
        <v>1.2</v>
      </c>
      <c r="B6" s="48" t="s">
        <v>60</v>
      </c>
      <c r="C6" s="4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51">
        <f>SUM(D6:AI6)</f>
        <v>0</v>
      </c>
      <c r="AK6" s="1"/>
    </row>
    <row r="7" spans="1:37" ht="14.25">
      <c r="A7" s="47">
        <v>1.3</v>
      </c>
      <c r="B7" s="48" t="s">
        <v>61</v>
      </c>
      <c r="C7" s="4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v>5.32</v>
      </c>
      <c r="AJ7" s="51">
        <f>SUM(D7:AI7)</f>
        <v>5.32</v>
      </c>
      <c r="AK7" s="1"/>
    </row>
    <row r="8" spans="1:37" ht="14.25">
      <c r="A8" s="47"/>
      <c r="B8" s="48"/>
      <c r="C8" s="4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50"/>
      <c r="AK8" s="1"/>
    </row>
    <row r="9" spans="1:37" ht="15.75">
      <c r="A9" s="47">
        <v>2</v>
      </c>
      <c r="B9" s="48" t="s">
        <v>62</v>
      </c>
      <c r="C9" s="49"/>
      <c r="D9" s="2">
        <f aca="true" t="shared" si="1" ref="D9:AI9">SUM(D10:D12)</f>
        <v>1131.9199999999998</v>
      </c>
      <c r="E9" s="2">
        <f t="shared" si="1"/>
        <v>1022.23</v>
      </c>
      <c r="F9" s="2">
        <f t="shared" si="1"/>
        <v>53.2</v>
      </c>
      <c r="G9" s="2">
        <f t="shared" si="1"/>
        <v>53.2</v>
      </c>
      <c r="H9" s="2">
        <f t="shared" si="1"/>
        <v>53.2</v>
      </c>
      <c r="I9" s="2">
        <f t="shared" si="1"/>
        <v>53.2</v>
      </c>
      <c r="J9" s="2">
        <f t="shared" si="1"/>
        <v>53.2</v>
      </c>
      <c r="K9" s="2">
        <f t="shared" si="1"/>
        <v>53.2</v>
      </c>
      <c r="L9" s="2">
        <f t="shared" si="1"/>
        <v>53.2</v>
      </c>
      <c r="M9" s="2">
        <f t="shared" si="1"/>
        <v>53.2</v>
      </c>
      <c r="N9" s="2">
        <f t="shared" si="1"/>
        <v>53.2</v>
      </c>
      <c r="O9" s="2">
        <f t="shared" si="1"/>
        <v>53.2</v>
      </c>
      <c r="P9" s="2">
        <f t="shared" si="1"/>
        <v>53.2</v>
      </c>
      <c r="Q9" s="2">
        <f t="shared" si="1"/>
        <v>53.2</v>
      </c>
      <c r="R9" s="2">
        <f t="shared" si="1"/>
        <v>53.2</v>
      </c>
      <c r="S9" s="2">
        <f t="shared" si="1"/>
        <v>53.2</v>
      </c>
      <c r="T9" s="2">
        <f t="shared" si="1"/>
        <v>53.2</v>
      </c>
      <c r="U9" s="2">
        <f t="shared" si="1"/>
        <v>53.2</v>
      </c>
      <c r="V9" s="2">
        <f t="shared" si="1"/>
        <v>53.2</v>
      </c>
      <c r="W9" s="2">
        <f t="shared" si="1"/>
        <v>53.2</v>
      </c>
      <c r="X9" s="2">
        <f t="shared" si="1"/>
        <v>53.2</v>
      </c>
      <c r="Y9" s="2">
        <f t="shared" si="1"/>
        <v>53.2</v>
      </c>
      <c r="Z9" s="2">
        <f t="shared" si="1"/>
        <v>53.2</v>
      </c>
      <c r="AA9" s="2">
        <f t="shared" si="1"/>
        <v>53.2</v>
      </c>
      <c r="AB9" s="2">
        <f t="shared" si="1"/>
        <v>53.2</v>
      </c>
      <c r="AC9" s="2">
        <f t="shared" si="1"/>
        <v>53.2</v>
      </c>
      <c r="AD9" s="2">
        <f t="shared" si="1"/>
        <v>53.2</v>
      </c>
      <c r="AE9" s="2">
        <f t="shared" si="1"/>
        <v>53.2</v>
      </c>
      <c r="AF9" s="2">
        <f t="shared" si="1"/>
        <v>53.2</v>
      </c>
      <c r="AG9" s="2">
        <f t="shared" si="1"/>
        <v>53.2</v>
      </c>
      <c r="AH9" s="2">
        <f t="shared" si="1"/>
        <v>53.2</v>
      </c>
      <c r="AI9" s="2">
        <f t="shared" si="1"/>
        <v>53.2</v>
      </c>
      <c r="AJ9" s="51">
        <f>SUM(D9:AI9)</f>
        <v>3750.149999999994</v>
      </c>
      <c r="AK9" s="1"/>
    </row>
    <row r="10" spans="1:37" ht="14.25">
      <c r="A10" s="47">
        <v>2.1</v>
      </c>
      <c r="B10" s="48" t="s">
        <v>63</v>
      </c>
      <c r="C10" s="49"/>
      <c r="D10" s="2">
        <v>1100</v>
      </c>
      <c r="E10" s="2">
        <v>995.63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51">
        <f>SUM(D10:AI10)</f>
        <v>2095.63</v>
      </c>
      <c r="AK10" s="1"/>
    </row>
    <row r="11" spans="1:37" ht="14.25">
      <c r="A11" s="47">
        <v>2.2</v>
      </c>
      <c r="B11" s="48" t="s">
        <v>64</v>
      </c>
      <c r="C11" s="49"/>
      <c r="D11" s="2">
        <v>26.6</v>
      </c>
      <c r="E11" s="2">
        <v>26.6</v>
      </c>
      <c r="F11" s="2">
        <v>53.2</v>
      </c>
      <c r="G11" s="2">
        <v>53.2</v>
      </c>
      <c r="H11" s="2">
        <v>53.2</v>
      </c>
      <c r="I11" s="2">
        <v>53.2</v>
      </c>
      <c r="J11" s="2">
        <v>53.2</v>
      </c>
      <c r="K11" s="2">
        <v>53.2</v>
      </c>
      <c r="L11" s="2">
        <v>53.2</v>
      </c>
      <c r="M11" s="2">
        <v>53.2</v>
      </c>
      <c r="N11" s="2">
        <v>53.2</v>
      </c>
      <c r="O11" s="2">
        <v>53.2</v>
      </c>
      <c r="P11" s="2">
        <v>53.2</v>
      </c>
      <c r="Q11" s="2">
        <v>53.2</v>
      </c>
      <c r="R11" s="2">
        <v>53.2</v>
      </c>
      <c r="S11" s="2">
        <v>53.2</v>
      </c>
      <c r="T11" s="2">
        <v>53.2</v>
      </c>
      <c r="U11" s="2">
        <v>53.2</v>
      </c>
      <c r="V11" s="2">
        <v>53.2</v>
      </c>
      <c r="W11" s="2">
        <v>53.2</v>
      </c>
      <c r="X11" s="2">
        <v>53.2</v>
      </c>
      <c r="Y11" s="2">
        <v>53.2</v>
      </c>
      <c r="Z11" s="2">
        <v>53.2</v>
      </c>
      <c r="AA11" s="2">
        <v>53.2</v>
      </c>
      <c r="AB11" s="2">
        <v>53.2</v>
      </c>
      <c r="AC11" s="2">
        <v>53.2</v>
      </c>
      <c r="AD11" s="2">
        <v>53.2</v>
      </c>
      <c r="AE11" s="2">
        <v>53.2</v>
      </c>
      <c r="AF11" s="2">
        <v>53.2</v>
      </c>
      <c r="AG11" s="2">
        <v>53.2</v>
      </c>
      <c r="AH11" s="2">
        <v>53.2</v>
      </c>
      <c r="AI11" s="2">
        <v>53.2</v>
      </c>
      <c r="AJ11" s="51">
        <f>SUM(D11:AI11)</f>
        <v>1649.200000000001</v>
      </c>
      <c r="AK11" s="1"/>
    </row>
    <row r="12" spans="1:37" ht="14.25">
      <c r="A12" s="47">
        <v>2.3</v>
      </c>
      <c r="B12" s="48" t="s">
        <v>65</v>
      </c>
      <c r="C12" s="49"/>
      <c r="D12" s="2">
        <v>5.32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51">
        <f>SUM(D12:AI12)</f>
        <v>5.32</v>
      </c>
      <c r="AK12" s="1"/>
    </row>
    <row r="13" spans="1:37" ht="14.25">
      <c r="A13" s="47"/>
      <c r="B13" s="48"/>
      <c r="C13" s="4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51"/>
      <c r="AK13" s="1"/>
    </row>
    <row r="14" spans="1:37" ht="15.75">
      <c r="A14" s="47">
        <v>3</v>
      </c>
      <c r="B14" s="48" t="s">
        <v>66</v>
      </c>
      <c r="C14" s="49"/>
      <c r="D14" s="2">
        <f aca="true" t="shared" si="2" ref="D14:AI14">D4-D9</f>
        <v>-1131.9199999999998</v>
      </c>
      <c r="E14" s="2">
        <f t="shared" si="2"/>
        <v>-1022.23</v>
      </c>
      <c r="F14" s="2">
        <f t="shared" si="2"/>
        <v>286</v>
      </c>
      <c r="G14" s="2">
        <f t="shared" si="2"/>
        <v>286</v>
      </c>
      <c r="H14" s="2">
        <f t="shared" si="2"/>
        <v>286</v>
      </c>
      <c r="I14" s="2">
        <f t="shared" si="2"/>
        <v>286</v>
      </c>
      <c r="J14" s="2">
        <f t="shared" si="2"/>
        <v>286</v>
      </c>
      <c r="K14" s="2">
        <f t="shared" si="2"/>
        <v>286</v>
      </c>
      <c r="L14" s="2">
        <f t="shared" si="2"/>
        <v>286</v>
      </c>
      <c r="M14" s="2">
        <f t="shared" si="2"/>
        <v>286</v>
      </c>
      <c r="N14" s="2">
        <f t="shared" si="2"/>
        <v>286</v>
      </c>
      <c r="O14" s="2">
        <f t="shared" si="2"/>
        <v>286</v>
      </c>
      <c r="P14" s="2">
        <f t="shared" si="2"/>
        <v>286</v>
      </c>
      <c r="Q14" s="2">
        <f t="shared" si="2"/>
        <v>286</v>
      </c>
      <c r="R14" s="2">
        <f t="shared" si="2"/>
        <v>286</v>
      </c>
      <c r="S14" s="2">
        <f t="shared" si="2"/>
        <v>286</v>
      </c>
      <c r="T14" s="2">
        <f t="shared" si="2"/>
        <v>286</v>
      </c>
      <c r="U14" s="2">
        <f t="shared" si="2"/>
        <v>286</v>
      </c>
      <c r="V14" s="2">
        <f t="shared" si="2"/>
        <v>286</v>
      </c>
      <c r="W14" s="2">
        <f t="shared" si="2"/>
        <v>286</v>
      </c>
      <c r="X14" s="2">
        <f t="shared" si="2"/>
        <v>286</v>
      </c>
      <c r="Y14" s="2">
        <f t="shared" si="2"/>
        <v>286</v>
      </c>
      <c r="Z14" s="2">
        <f t="shared" si="2"/>
        <v>286</v>
      </c>
      <c r="AA14" s="2">
        <f t="shared" si="2"/>
        <v>286</v>
      </c>
      <c r="AB14" s="2">
        <f t="shared" si="2"/>
        <v>286</v>
      </c>
      <c r="AC14" s="2">
        <f t="shared" si="2"/>
        <v>286</v>
      </c>
      <c r="AD14" s="2">
        <f t="shared" si="2"/>
        <v>286</v>
      </c>
      <c r="AE14" s="2">
        <f t="shared" si="2"/>
        <v>286</v>
      </c>
      <c r="AF14" s="2">
        <f t="shared" si="2"/>
        <v>286</v>
      </c>
      <c r="AG14" s="2">
        <f t="shared" si="2"/>
        <v>286</v>
      </c>
      <c r="AH14" s="2">
        <f t="shared" si="2"/>
        <v>286</v>
      </c>
      <c r="AI14" s="2">
        <f t="shared" si="2"/>
        <v>291.32</v>
      </c>
      <c r="AJ14" s="51">
        <f>SUM(D14:AI14)</f>
        <v>6431.17</v>
      </c>
      <c r="AK14" s="1"/>
    </row>
    <row r="15" spans="1:37" ht="14.25">
      <c r="A15" s="47">
        <v>4</v>
      </c>
      <c r="B15" s="48" t="s">
        <v>67</v>
      </c>
      <c r="C15" s="49"/>
      <c r="D15" s="2">
        <f>D14</f>
        <v>-1131.9199999999998</v>
      </c>
      <c r="E15" s="2">
        <f aca="true" t="shared" si="3" ref="E15:AI15">D15+E14</f>
        <v>-2154.1499999999996</v>
      </c>
      <c r="F15" s="2">
        <f t="shared" si="3"/>
        <v>-1868.1499999999996</v>
      </c>
      <c r="G15" s="2">
        <f t="shared" si="3"/>
        <v>-1582.1499999999996</v>
      </c>
      <c r="H15" s="2">
        <f t="shared" si="3"/>
        <v>-1296.1499999999996</v>
      </c>
      <c r="I15" s="2">
        <f t="shared" si="3"/>
        <v>-1010.1499999999996</v>
      </c>
      <c r="J15" s="2">
        <f t="shared" si="3"/>
        <v>-724.1499999999996</v>
      </c>
      <c r="K15" s="2">
        <f t="shared" si="3"/>
        <v>-438.14999999999964</v>
      </c>
      <c r="L15" s="2">
        <f t="shared" si="3"/>
        <v>-152.14999999999964</v>
      </c>
      <c r="M15" s="2">
        <f t="shared" si="3"/>
        <v>133.85000000000036</v>
      </c>
      <c r="N15" s="2">
        <f t="shared" si="3"/>
        <v>419.85000000000036</v>
      </c>
      <c r="O15" s="2">
        <f t="shared" si="3"/>
        <v>705.8500000000004</v>
      </c>
      <c r="P15" s="2">
        <f t="shared" si="3"/>
        <v>991.8500000000004</v>
      </c>
      <c r="Q15" s="2">
        <f t="shared" si="3"/>
        <v>1277.8500000000004</v>
      </c>
      <c r="R15" s="2">
        <f t="shared" si="3"/>
        <v>1563.8500000000004</v>
      </c>
      <c r="S15" s="2">
        <f t="shared" si="3"/>
        <v>1849.8500000000004</v>
      </c>
      <c r="T15" s="2">
        <f t="shared" si="3"/>
        <v>2135.8500000000004</v>
      </c>
      <c r="U15" s="2">
        <f t="shared" si="3"/>
        <v>2421.8500000000004</v>
      </c>
      <c r="V15" s="2">
        <f t="shared" si="3"/>
        <v>2707.8500000000004</v>
      </c>
      <c r="W15" s="2">
        <f t="shared" si="3"/>
        <v>2993.8500000000004</v>
      </c>
      <c r="X15" s="2">
        <f t="shared" si="3"/>
        <v>3279.8500000000004</v>
      </c>
      <c r="Y15" s="2">
        <f t="shared" si="3"/>
        <v>3565.8500000000004</v>
      </c>
      <c r="Z15" s="2">
        <f t="shared" si="3"/>
        <v>3851.8500000000004</v>
      </c>
      <c r="AA15" s="2">
        <f t="shared" si="3"/>
        <v>4137.85</v>
      </c>
      <c r="AB15" s="2">
        <f t="shared" si="3"/>
        <v>4423.85</v>
      </c>
      <c r="AC15" s="2">
        <f t="shared" si="3"/>
        <v>4709.85</v>
      </c>
      <c r="AD15" s="2">
        <f t="shared" si="3"/>
        <v>4995.85</v>
      </c>
      <c r="AE15" s="2">
        <f t="shared" si="3"/>
        <v>5281.85</v>
      </c>
      <c r="AF15" s="2">
        <f t="shared" si="3"/>
        <v>5567.85</v>
      </c>
      <c r="AG15" s="2">
        <f t="shared" si="3"/>
        <v>5853.85</v>
      </c>
      <c r="AH15" s="2">
        <f t="shared" si="3"/>
        <v>6139.85</v>
      </c>
      <c r="AI15" s="2">
        <f t="shared" si="3"/>
        <v>6431.17</v>
      </c>
      <c r="AJ15" s="51"/>
      <c r="AK15" s="1"/>
    </row>
    <row r="16" spans="1:37" ht="14.25">
      <c r="A16" s="47"/>
      <c r="B16" s="48"/>
      <c r="C16" s="4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51"/>
      <c r="AK16" s="1"/>
    </row>
    <row r="17" spans="1:37" ht="14.25">
      <c r="A17" s="47"/>
      <c r="B17" s="48"/>
      <c r="C17" s="4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51"/>
      <c r="AK17" s="1"/>
    </row>
    <row r="18" spans="1:37" ht="15.75">
      <c r="A18" s="47"/>
      <c r="B18" s="48" t="s">
        <v>68</v>
      </c>
      <c r="C18" s="49"/>
      <c r="D18" s="52">
        <f aca="true" t="shared" si="4" ref="D18:AI18">1/D19</f>
        <v>0.8928571428571428</v>
      </c>
      <c r="E18" s="52">
        <f t="shared" si="4"/>
        <v>0.7971938775510203</v>
      </c>
      <c r="F18" s="52">
        <f t="shared" si="4"/>
        <v>0.7117802478134109</v>
      </c>
      <c r="G18" s="52">
        <f t="shared" si="4"/>
        <v>0.6355180784048311</v>
      </c>
      <c r="H18" s="52">
        <f t="shared" si="4"/>
        <v>0.5674268557185992</v>
      </c>
      <c r="I18" s="52">
        <f t="shared" si="4"/>
        <v>0.5066311211773206</v>
      </c>
      <c r="J18" s="52">
        <f t="shared" si="4"/>
        <v>0.4523492153368934</v>
      </c>
      <c r="K18" s="52">
        <f t="shared" si="4"/>
        <v>0.40388322797936904</v>
      </c>
      <c r="L18" s="52">
        <f t="shared" si="4"/>
        <v>0.36061002498157946</v>
      </c>
      <c r="M18" s="52">
        <f t="shared" si="4"/>
        <v>0.32197323659069593</v>
      </c>
      <c r="N18" s="52">
        <f t="shared" si="4"/>
        <v>0.2874761040988356</v>
      </c>
      <c r="O18" s="52">
        <f t="shared" si="4"/>
        <v>0.25667509294538887</v>
      </c>
      <c r="P18" s="52">
        <f t="shared" si="4"/>
        <v>0.2291741901298115</v>
      </c>
      <c r="Q18" s="52">
        <f t="shared" si="4"/>
        <v>0.20461981261590312</v>
      </c>
      <c r="R18" s="52">
        <f t="shared" si="4"/>
        <v>0.1826962612641992</v>
      </c>
      <c r="S18" s="52">
        <f t="shared" si="4"/>
        <v>0.16312166184303498</v>
      </c>
      <c r="T18" s="52">
        <f t="shared" si="4"/>
        <v>0.14564434093128123</v>
      </c>
      <c r="U18" s="52">
        <f t="shared" si="4"/>
        <v>0.13003959011721536</v>
      </c>
      <c r="V18" s="52">
        <f t="shared" si="4"/>
        <v>0.11610677689037084</v>
      </c>
      <c r="W18" s="52">
        <f t="shared" si="4"/>
        <v>0.10366676508068824</v>
      </c>
      <c r="X18" s="52">
        <f t="shared" si="4"/>
        <v>0.09255961167918592</v>
      </c>
      <c r="Y18" s="52">
        <f t="shared" si="4"/>
        <v>0.08264251042784457</v>
      </c>
      <c r="Z18" s="52">
        <f t="shared" si="4"/>
        <v>0.07378795573914693</v>
      </c>
      <c r="AA18" s="52">
        <f t="shared" si="4"/>
        <v>0.06588210333852403</v>
      </c>
      <c r="AB18" s="52">
        <f t="shared" si="4"/>
        <v>0.05882330655225359</v>
      </c>
      <c r="AC18" s="52">
        <f t="shared" si="4"/>
        <v>0.05252080942165498</v>
      </c>
      <c r="AD18" s="52">
        <f t="shared" si="4"/>
        <v>0.04689357984076337</v>
      </c>
      <c r="AE18" s="52">
        <f t="shared" si="4"/>
        <v>0.04186926771496729</v>
      </c>
      <c r="AF18" s="52">
        <f t="shared" si="4"/>
        <v>0.03738327474550651</v>
      </c>
      <c r="AG18" s="52">
        <f t="shared" si="4"/>
        <v>0.033377923879916525</v>
      </c>
      <c r="AH18" s="52">
        <f t="shared" si="4"/>
        <v>0.029801717749925467</v>
      </c>
      <c r="AI18" s="52">
        <f t="shared" si="4"/>
        <v>0.02660867656243345</v>
      </c>
      <c r="AJ18" s="51"/>
      <c r="AK18" s="1"/>
    </row>
    <row r="19" spans="1:37" ht="15.75">
      <c r="A19" s="47"/>
      <c r="B19" s="48"/>
      <c r="C19" s="49"/>
      <c r="D19" s="52">
        <v>1.12</v>
      </c>
      <c r="E19" s="2">
        <f aca="true" t="shared" si="5" ref="E19:AI19">D19*D20</f>
        <v>1.2544000000000002</v>
      </c>
      <c r="F19" s="2">
        <f t="shared" si="5"/>
        <v>1.4049280000000004</v>
      </c>
      <c r="G19" s="2">
        <f t="shared" si="5"/>
        <v>1.5735193600000006</v>
      </c>
      <c r="H19" s="2">
        <f t="shared" si="5"/>
        <v>1.7623416832000007</v>
      </c>
      <c r="I19" s="2">
        <f t="shared" si="5"/>
        <v>1.973822685184001</v>
      </c>
      <c r="J19" s="2">
        <f t="shared" si="5"/>
        <v>2.2106814074060814</v>
      </c>
      <c r="K19" s="2">
        <f t="shared" si="5"/>
        <v>2.4759631762948113</v>
      </c>
      <c r="L19" s="2">
        <f t="shared" si="5"/>
        <v>2.773078757450189</v>
      </c>
      <c r="M19" s="2">
        <f t="shared" si="5"/>
        <v>3.105848208344212</v>
      </c>
      <c r="N19" s="2">
        <f t="shared" si="5"/>
        <v>3.478549993345518</v>
      </c>
      <c r="O19" s="2">
        <f t="shared" si="5"/>
        <v>3.8959759925469806</v>
      </c>
      <c r="P19" s="2">
        <f t="shared" si="5"/>
        <v>4.363493111652619</v>
      </c>
      <c r="Q19" s="2">
        <f t="shared" si="5"/>
        <v>4.887112285050933</v>
      </c>
      <c r="R19" s="2">
        <f t="shared" si="5"/>
        <v>5.4735657592570455</v>
      </c>
      <c r="S19" s="2">
        <f t="shared" si="5"/>
        <v>6.130393650367892</v>
      </c>
      <c r="T19" s="2">
        <f t="shared" si="5"/>
        <v>6.866040888412039</v>
      </c>
      <c r="U19" s="2">
        <f t="shared" si="5"/>
        <v>7.689965795021484</v>
      </c>
      <c r="V19" s="2">
        <f t="shared" si="5"/>
        <v>8.612761690424064</v>
      </c>
      <c r="W19" s="2">
        <f t="shared" si="5"/>
        <v>9.646293093274952</v>
      </c>
      <c r="X19" s="2">
        <f t="shared" si="5"/>
        <v>10.803848264467948</v>
      </c>
      <c r="Y19" s="2">
        <f t="shared" si="5"/>
        <v>12.100310056204103</v>
      </c>
      <c r="Z19" s="2">
        <f t="shared" si="5"/>
        <v>13.552347262948597</v>
      </c>
      <c r="AA19" s="2">
        <f t="shared" si="5"/>
        <v>15.17862893450243</v>
      </c>
      <c r="AB19" s="2">
        <f t="shared" si="5"/>
        <v>17.000064406642725</v>
      </c>
      <c r="AC19" s="2">
        <f t="shared" si="5"/>
        <v>19.040072135439853</v>
      </c>
      <c r="AD19" s="2">
        <f t="shared" si="5"/>
        <v>21.32488079169264</v>
      </c>
      <c r="AE19" s="2">
        <f t="shared" si="5"/>
        <v>23.88386648669576</v>
      </c>
      <c r="AF19" s="2">
        <f t="shared" si="5"/>
        <v>26.74993046509925</v>
      </c>
      <c r="AG19" s="2">
        <f t="shared" si="5"/>
        <v>29.959922120911163</v>
      </c>
      <c r="AH19" s="2">
        <f t="shared" si="5"/>
        <v>33.555112775420504</v>
      </c>
      <c r="AI19" s="2">
        <f t="shared" si="5"/>
        <v>37.58172630847097</v>
      </c>
      <c r="AJ19" s="51"/>
      <c r="AK19" s="1"/>
    </row>
    <row r="20" spans="1:37" ht="14.25">
      <c r="A20" s="47"/>
      <c r="B20" s="48"/>
      <c r="C20" s="49"/>
      <c r="D20" s="2">
        <f>D19</f>
        <v>1.12</v>
      </c>
      <c r="E20" s="2">
        <f>D20</f>
        <v>1.12</v>
      </c>
      <c r="F20" s="2">
        <f>D20</f>
        <v>1.12</v>
      </c>
      <c r="G20" s="2">
        <f>F20</f>
        <v>1.12</v>
      </c>
      <c r="H20" s="2">
        <f>D20</f>
        <v>1.12</v>
      </c>
      <c r="I20" s="2">
        <f aca="true" t="shared" si="6" ref="I20:AI20">H20</f>
        <v>1.12</v>
      </c>
      <c r="J20" s="2">
        <f t="shared" si="6"/>
        <v>1.12</v>
      </c>
      <c r="K20" s="2">
        <f t="shared" si="6"/>
        <v>1.12</v>
      </c>
      <c r="L20" s="2">
        <f t="shared" si="6"/>
        <v>1.12</v>
      </c>
      <c r="M20" s="2">
        <f t="shared" si="6"/>
        <v>1.12</v>
      </c>
      <c r="N20" s="2">
        <f t="shared" si="6"/>
        <v>1.12</v>
      </c>
      <c r="O20" s="2">
        <f t="shared" si="6"/>
        <v>1.12</v>
      </c>
      <c r="P20" s="2">
        <f t="shared" si="6"/>
        <v>1.12</v>
      </c>
      <c r="Q20" s="2">
        <f t="shared" si="6"/>
        <v>1.12</v>
      </c>
      <c r="R20" s="2">
        <f t="shared" si="6"/>
        <v>1.12</v>
      </c>
      <c r="S20" s="2">
        <f t="shared" si="6"/>
        <v>1.12</v>
      </c>
      <c r="T20" s="2">
        <f t="shared" si="6"/>
        <v>1.12</v>
      </c>
      <c r="U20" s="2">
        <f t="shared" si="6"/>
        <v>1.12</v>
      </c>
      <c r="V20" s="2">
        <f t="shared" si="6"/>
        <v>1.12</v>
      </c>
      <c r="W20" s="2">
        <f t="shared" si="6"/>
        <v>1.12</v>
      </c>
      <c r="X20" s="2">
        <f t="shared" si="6"/>
        <v>1.12</v>
      </c>
      <c r="Y20" s="2">
        <f t="shared" si="6"/>
        <v>1.12</v>
      </c>
      <c r="Z20" s="2">
        <f t="shared" si="6"/>
        <v>1.12</v>
      </c>
      <c r="AA20" s="2">
        <f t="shared" si="6"/>
        <v>1.12</v>
      </c>
      <c r="AB20" s="2">
        <f t="shared" si="6"/>
        <v>1.12</v>
      </c>
      <c r="AC20" s="2">
        <f t="shared" si="6"/>
        <v>1.12</v>
      </c>
      <c r="AD20" s="2">
        <f t="shared" si="6"/>
        <v>1.12</v>
      </c>
      <c r="AE20" s="2">
        <f t="shared" si="6"/>
        <v>1.12</v>
      </c>
      <c r="AF20" s="2">
        <f t="shared" si="6"/>
        <v>1.12</v>
      </c>
      <c r="AG20" s="2">
        <f t="shared" si="6"/>
        <v>1.12</v>
      </c>
      <c r="AH20" s="2">
        <f t="shared" si="6"/>
        <v>1.12</v>
      </c>
      <c r="AI20" s="2">
        <f t="shared" si="6"/>
        <v>1.12</v>
      </c>
      <c r="AJ20" s="51"/>
      <c r="AK20" s="1"/>
    </row>
    <row r="21" spans="1:37" ht="14.25">
      <c r="A21" s="47"/>
      <c r="B21" s="48"/>
      <c r="C21" s="49"/>
      <c r="D21" s="2">
        <f aca="true" t="shared" si="7" ref="D21:AI21">D18*D14</f>
        <v>-1010.6428571428569</v>
      </c>
      <c r="E21" s="2">
        <f t="shared" si="7"/>
        <v>-814.9154974489795</v>
      </c>
      <c r="F21" s="2">
        <f t="shared" si="7"/>
        <v>203.5691508746355</v>
      </c>
      <c r="G21" s="2">
        <f t="shared" si="7"/>
        <v>181.7581704237817</v>
      </c>
      <c r="H21" s="2">
        <f t="shared" si="7"/>
        <v>162.28408073551938</v>
      </c>
      <c r="I21" s="2">
        <f t="shared" si="7"/>
        <v>144.89650065671367</v>
      </c>
      <c r="J21" s="2">
        <f t="shared" si="7"/>
        <v>129.3718755863515</v>
      </c>
      <c r="K21" s="2">
        <f t="shared" si="7"/>
        <v>115.51060320209955</v>
      </c>
      <c r="L21" s="2">
        <f t="shared" si="7"/>
        <v>103.13446714473173</v>
      </c>
      <c r="M21" s="2">
        <f t="shared" si="7"/>
        <v>92.08434566493904</v>
      </c>
      <c r="N21" s="2">
        <f t="shared" si="7"/>
        <v>82.21816577226699</v>
      </c>
      <c r="O21" s="2">
        <f t="shared" si="7"/>
        <v>73.40907658238122</v>
      </c>
      <c r="P21" s="2">
        <f t="shared" si="7"/>
        <v>65.54381837712609</v>
      </c>
      <c r="Q21" s="2">
        <f t="shared" si="7"/>
        <v>58.52126640814829</v>
      </c>
      <c r="R21" s="2">
        <f t="shared" si="7"/>
        <v>52.25113072156097</v>
      </c>
      <c r="S21" s="2">
        <f t="shared" si="7"/>
        <v>46.652795287108006</v>
      </c>
      <c r="T21" s="2">
        <f t="shared" si="7"/>
        <v>41.65428150634643</v>
      </c>
      <c r="U21" s="2">
        <f t="shared" si="7"/>
        <v>37.191322773523595</v>
      </c>
      <c r="V21" s="2">
        <f t="shared" si="7"/>
        <v>33.20653819064606</v>
      </c>
      <c r="W21" s="2">
        <f t="shared" si="7"/>
        <v>29.648694813076837</v>
      </c>
      <c r="X21" s="2">
        <f t="shared" si="7"/>
        <v>26.472048940247173</v>
      </c>
      <c r="Y21" s="2">
        <f t="shared" si="7"/>
        <v>23.635757982363547</v>
      </c>
      <c r="Z21" s="2">
        <f t="shared" si="7"/>
        <v>21.10335534139602</v>
      </c>
      <c r="AA21" s="2">
        <f t="shared" si="7"/>
        <v>18.84228155481787</v>
      </c>
      <c r="AB21" s="2">
        <f t="shared" si="7"/>
        <v>16.823465673944526</v>
      </c>
      <c r="AC21" s="2">
        <f t="shared" si="7"/>
        <v>15.020951494593325</v>
      </c>
      <c r="AD21" s="2">
        <f t="shared" si="7"/>
        <v>13.411563834458324</v>
      </c>
      <c r="AE21" s="2">
        <f t="shared" si="7"/>
        <v>11.974610566480644</v>
      </c>
      <c r="AF21" s="2">
        <f t="shared" si="7"/>
        <v>10.691616577214862</v>
      </c>
      <c r="AG21" s="2">
        <f t="shared" si="7"/>
        <v>9.546086229656126</v>
      </c>
      <c r="AH21" s="2">
        <f t="shared" si="7"/>
        <v>8.523291276478684</v>
      </c>
      <c r="AI21" s="2">
        <f t="shared" si="7"/>
        <v>7.751639656168112</v>
      </c>
      <c r="AJ21" s="51">
        <f>SUM(D21:AI21)</f>
        <v>11.144599256939397</v>
      </c>
      <c r="AK21" s="1"/>
    </row>
    <row r="22" spans="1:37" ht="14.25">
      <c r="A22" s="47"/>
      <c r="B22" s="48"/>
      <c r="C22" s="49"/>
      <c r="D22" s="2">
        <f>D21</f>
        <v>-1010.6428571428569</v>
      </c>
      <c r="E22" s="2">
        <f aca="true" t="shared" si="8" ref="E22:AI22">E21+D22</f>
        <v>-1825.5583545918364</v>
      </c>
      <c r="F22" s="2">
        <f t="shared" si="8"/>
        <v>-1621.9892037172008</v>
      </c>
      <c r="G22" s="2">
        <f t="shared" si="8"/>
        <v>-1440.2310332934192</v>
      </c>
      <c r="H22" s="2">
        <f t="shared" si="8"/>
        <v>-1277.9469525578997</v>
      </c>
      <c r="I22" s="2">
        <f t="shared" si="8"/>
        <v>-1133.050451901186</v>
      </c>
      <c r="J22" s="2">
        <f t="shared" si="8"/>
        <v>-1003.6785763148346</v>
      </c>
      <c r="K22" s="2">
        <f t="shared" si="8"/>
        <v>-888.167973112735</v>
      </c>
      <c r="L22" s="2">
        <f t="shared" si="8"/>
        <v>-785.0335059680033</v>
      </c>
      <c r="M22" s="2">
        <f t="shared" si="8"/>
        <v>-692.9491603030642</v>
      </c>
      <c r="N22" s="2">
        <f t="shared" si="8"/>
        <v>-610.7309945307973</v>
      </c>
      <c r="O22" s="2">
        <f t="shared" si="8"/>
        <v>-537.3219179484161</v>
      </c>
      <c r="P22" s="2">
        <f t="shared" si="8"/>
        <v>-471.77809957129</v>
      </c>
      <c r="Q22" s="2">
        <f t="shared" si="8"/>
        <v>-413.2568331631417</v>
      </c>
      <c r="R22" s="2">
        <f t="shared" si="8"/>
        <v>-361.00570244158075</v>
      </c>
      <c r="S22" s="2">
        <f t="shared" si="8"/>
        <v>-314.35290715447275</v>
      </c>
      <c r="T22" s="2">
        <f t="shared" si="8"/>
        <v>-272.6986256481263</v>
      </c>
      <c r="U22" s="2">
        <f t="shared" si="8"/>
        <v>-235.50730287460271</v>
      </c>
      <c r="V22" s="2">
        <f t="shared" si="8"/>
        <v>-202.30076468395666</v>
      </c>
      <c r="W22" s="2">
        <f t="shared" si="8"/>
        <v>-172.6520698708798</v>
      </c>
      <c r="X22" s="2">
        <f t="shared" si="8"/>
        <v>-146.18002093063265</v>
      </c>
      <c r="Y22" s="2">
        <f t="shared" si="8"/>
        <v>-122.54426294826911</v>
      </c>
      <c r="Z22" s="2">
        <f t="shared" si="8"/>
        <v>-101.44090760687308</v>
      </c>
      <c r="AA22" s="2">
        <f t="shared" si="8"/>
        <v>-82.59862605205521</v>
      </c>
      <c r="AB22" s="2">
        <f t="shared" si="8"/>
        <v>-65.77516037811068</v>
      </c>
      <c r="AC22" s="2">
        <f t="shared" si="8"/>
        <v>-50.75420888351736</v>
      </c>
      <c r="AD22" s="2">
        <f t="shared" si="8"/>
        <v>-37.34264504905903</v>
      </c>
      <c r="AE22" s="2">
        <f t="shared" si="8"/>
        <v>-25.368034482578388</v>
      </c>
      <c r="AF22" s="2">
        <f t="shared" si="8"/>
        <v>-14.676417905363525</v>
      </c>
      <c r="AG22" s="2">
        <f t="shared" si="8"/>
        <v>-5.130331675707399</v>
      </c>
      <c r="AH22" s="2">
        <f t="shared" si="8"/>
        <v>3.3929596007712846</v>
      </c>
      <c r="AI22" s="2">
        <f t="shared" si="8"/>
        <v>11.144599256939397</v>
      </c>
      <c r="AJ22" s="51"/>
      <c r="AK22" s="1"/>
    </row>
    <row r="23" spans="1:37" ht="14.25">
      <c r="A23" s="47"/>
      <c r="B23" s="48"/>
      <c r="C23" s="4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51"/>
      <c r="AK23" s="1"/>
    </row>
    <row r="24" spans="1:37" ht="15.75">
      <c r="A24" s="47"/>
      <c r="B24" s="48" t="s">
        <v>69</v>
      </c>
      <c r="C24" s="49"/>
      <c r="D24" s="52">
        <f aca="true" t="shared" si="9" ref="D24:AI24">1/D25</f>
        <v>0.9090909090909091</v>
      </c>
      <c r="E24" s="52">
        <f t="shared" si="9"/>
        <v>0.8264462809917354</v>
      </c>
      <c r="F24" s="52">
        <f t="shared" si="9"/>
        <v>0.7513148009015775</v>
      </c>
      <c r="G24" s="52">
        <f t="shared" si="9"/>
        <v>0.6830134553650704</v>
      </c>
      <c r="H24" s="52">
        <f t="shared" si="9"/>
        <v>0.6209213230591549</v>
      </c>
      <c r="I24" s="52">
        <f t="shared" si="9"/>
        <v>0.5644739300537771</v>
      </c>
      <c r="J24" s="52">
        <f t="shared" si="9"/>
        <v>0.5131581182307063</v>
      </c>
      <c r="K24" s="52">
        <f t="shared" si="9"/>
        <v>0.4665073802097331</v>
      </c>
      <c r="L24" s="52">
        <f t="shared" si="9"/>
        <v>0.42409761837248455</v>
      </c>
      <c r="M24" s="52">
        <f t="shared" si="9"/>
        <v>0.3855432894295314</v>
      </c>
      <c r="N24" s="52">
        <f t="shared" si="9"/>
        <v>0.35049389948139215</v>
      </c>
      <c r="O24" s="52">
        <f t="shared" si="9"/>
        <v>0.31863081771035645</v>
      </c>
      <c r="P24" s="52">
        <f t="shared" si="9"/>
        <v>0.2896643797366877</v>
      </c>
      <c r="Q24" s="52">
        <f t="shared" si="9"/>
        <v>0.2633312543060797</v>
      </c>
      <c r="R24" s="52">
        <f t="shared" si="9"/>
        <v>0.23939204936916333</v>
      </c>
      <c r="S24" s="52">
        <f t="shared" si="9"/>
        <v>0.2176291357901485</v>
      </c>
      <c r="T24" s="52">
        <f t="shared" si="9"/>
        <v>0.197844668900135</v>
      </c>
      <c r="U24" s="52">
        <f t="shared" si="9"/>
        <v>0.1798587899092136</v>
      </c>
      <c r="V24" s="52">
        <f t="shared" si="9"/>
        <v>0.16350799082655781</v>
      </c>
      <c r="W24" s="52">
        <f t="shared" si="9"/>
        <v>0.14864362802414346</v>
      </c>
      <c r="X24" s="52">
        <f t="shared" si="9"/>
        <v>0.1351305709310395</v>
      </c>
      <c r="Y24" s="52">
        <f t="shared" si="9"/>
        <v>0.12284597357367227</v>
      </c>
      <c r="Z24" s="52">
        <f t="shared" si="9"/>
        <v>0.11167815779424752</v>
      </c>
      <c r="AA24" s="52">
        <f t="shared" si="9"/>
        <v>0.10152559799477046</v>
      </c>
      <c r="AB24" s="52">
        <f t="shared" si="9"/>
        <v>0.09229599817706405</v>
      </c>
      <c r="AC24" s="52">
        <f t="shared" si="9"/>
        <v>0.08390545288824004</v>
      </c>
      <c r="AD24" s="52">
        <f t="shared" si="9"/>
        <v>0.07627768444385459</v>
      </c>
      <c r="AE24" s="52">
        <f t="shared" si="9"/>
        <v>0.06934334949441325</v>
      </c>
      <c r="AF24" s="52">
        <f t="shared" si="9"/>
        <v>0.06303940863128477</v>
      </c>
      <c r="AG24" s="52">
        <f t="shared" si="9"/>
        <v>0.057308553301167964</v>
      </c>
      <c r="AH24" s="52">
        <f t="shared" si="9"/>
        <v>0.0520986848192436</v>
      </c>
      <c r="AI24" s="52">
        <f t="shared" si="9"/>
        <v>0.04736244074476691</v>
      </c>
      <c r="AJ24" s="51"/>
      <c r="AK24" s="1"/>
    </row>
    <row r="25" spans="1:37" ht="15.75">
      <c r="A25" s="47"/>
      <c r="B25" s="48"/>
      <c r="C25" s="49"/>
      <c r="D25" s="52">
        <v>1.1</v>
      </c>
      <c r="E25" s="52">
        <f aca="true" t="shared" si="10" ref="E25:AI25">D25*D26</f>
        <v>1.2100000000000002</v>
      </c>
      <c r="F25" s="52">
        <f t="shared" si="10"/>
        <v>1.3310000000000004</v>
      </c>
      <c r="G25" s="52">
        <f t="shared" si="10"/>
        <v>1.4641000000000006</v>
      </c>
      <c r="H25" s="52">
        <f t="shared" si="10"/>
        <v>1.6105100000000008</v>
      </c>
      <c r="I25" s="52">
        <f t="shared" si="10"/>
        <v>1.771561000000001</v>
      </c>
      <c r="J25" s="52">
        <f t="shared" si="10"/>
        <v>1.9487171000000014</v>
      </c>
      <c r="K25" s="52">
        <f t="shared" si="10"/>
        <v>2.1435888100000016</v>
      </c>
      <c r="L25" s="52">
        <f t="shared" si="10"/>
        <v>2.357947691000002</v>
      </c>
      <c r="M25" s="52">
        <f t="shared" si="10"/>
        <v>2.5937424601000023</v>
      </c>
      <c r="N25" s="52">
        <f t="shared" si="10"/>
        <v>2.853116706110003</v>
      </c>
      <c r="O25" s="52">
        <f t="shared" si="10"/>
        <v>3.1384283767210035</v>
      </c>
      <c r="P25" s="52">
        <f t="shared" si="10"/>
        <v>3.4522712143931042</v>
      </c>
      <c r="Q25" s="52">
        <f t="shared" si="10"/>
        <v>3.797498335832415</v>
      </c>
      <c r="R25" s="52">
        <f t="shared" si="10"/>
        <v>4.177248169415656</v>
      </c>
      <c r="S25" s="52">
        <f t="shared" si="10"/>
        <v>4.594972986357222</v>
      </c>
      <c r="T25" s="52">
        <f t="shared" si="10"/>
        <v>5.054470284992944</v>
      </c>
      <c r="U25" s="52">
        <f t="shared" si="10"/>
        <v>5.559917313492239</v>
      </c>
      <c r="V25" s="52">
        <f t="shared" si="10"/>
        <v>6.115909044841463</v>
      </c>
      <c r="W25" s="52">
        <f t="shared" si="10"/>
        <v>6.72749994932561</v>
      </c>
      <c r="X25" s="52">
        <f t="shared" si="10"/>
        <v>7.400249944258172</v>
      </c>
      <c r="Y25" s="52">
        <f t="shared" si="10"/>
        <v>8.140274938683989</v>
      </c>
      <c r="Z25" s="52">
        <f t="shared" si="10"/>
        <v>8.954302432552389</v>
      </c>
      <c r="AA25" s="52">
        <f t="shared" si="10"/>
        <v>9.849732675807628</v>
      </c>
      <c r="AB25" s="52">
        <f t="shared" si="10"/>
        <v>10.834705943388391</v>
      </c>
      <c r="AC25" s="52">
        <f t="shared" si="10"/>
        <v>11.91817653772723</v>
      </c>
      <c r="AD25" s="52">
        <f t="shared" si="10"/>
        <v>13.109994191499954</v>
      </c>
      <c r="AE25" s="52">
        <f t="shared" si="10"/>
        <v>14.420993610649951</v>
      </c>
      <c r="AF25" s="52">
        <f t="shared" si="10"/>
        <v>15.863092971714948</v>
      </c>
      <c r="AG25" s="52">
        <f t="shared" si="10"/>
        <v>17.449402268886445</v>
      </c>
      <c r="AH25" s="52">
        <f t="shared" si="10"/>
        <v>19.19434249577509</v>
      </c>
      <c r="AI25" s="52">
        <f t="shared" si="10"/>
        <v>21.1137767453526</v>
      </c>
      <c r="AJ25" s="51"/>
      <c r="AK25" s="1"/>
    </row>
    <row r="26" spans="1:37" ht="14.25">
      <c r="A26" s="47"/>
      <c r="B26" s="48"/>
      <c r="C26" s="49"/>
      <c r="D26" s="2">
        <f>D25</f>
        <v>1.1</v>
      </c>
      <c r="E26" s="2">
        <f aca="true" t="shared" si="11" ref="E26:AI26">D26</f>
        <v>1.1</v>
      </c>
      <c r="F26" s="2">
        <f t="shared" si="11"/>
        <v>1.1</v>
      </c>
      <c r="G26" s="2">
        <f t="shared" si="11"/>
        <v>1.1</v>
      </c>
      <c r="H26" s="2">
        <f t="shared" si="11"/>
        <v>1.1</v>
      </c>
      <c r="I26" s="2">
        <f t="shared" si="11"/>
        <v>1.1</v>
      </c>
      <c r="J26" s="2">
        <f t="shared" si="11"/>
        <v>1.1</v>
      </c>
      <c r="K26" s="2">
        <f t="shared" si="11"/>
        <v>1.1</v>
      </c>
      <c r="L26" s="2">
        <f t="shared" si="11"/>
        <v>1.1</v>
      </c>
      <c r="M26" s="2">
        <f t="shared" si="11"/>
        <v>1.1</v>
      </c>
      <c r="N26" s="2">
        <f t="shared" si="11"/>
        <v>1.1</v>
      </c>
      <c r="O26" s="2">
        <f t="shared" si="11"/>
        <v>1.1</v>
      </c>
      <c r="P26" s="2">
        <f t="shared" si="11"/>
        <v>1.1</v>
      </c>
      <c r="Q26" s="2">
        <f t="shared" si="11"/>
        <v>1.1</v>
      </c>
      <c r="R26" s="2">
        <f t="shared" si="11"/>
        <v>1.1</v>
      </c>
      <c r="S26" s="2">
        <f t="shared" si="11"/>
        <v>1.1</v>
      </c>
      <c r="T26" s="2">
        <f t="shared" si="11"/>
        <v>1.1</v>
      </c>
      <c r="U26" s="2">
        <f t="shared" si="11"/>
        <v>1.1</v>
      </c>
      <c r="V26" s="2">
        <f t="shared" si="11"/>
        <v>1.1</v>
      </c>
      <c r="W26" s="2">
        <f t="shared" si="11"/>
        <v>1.1</v>
      </c>
      <c r="X26" s="2">
        <f t="shared" si="11"/>
        <v>1.1</v>
      </c>
      <c r="Y26" s="2">
        <f t="shared" si="11"/>
        <v>1.1</v>
      </c>
      <c r="Z26" s="2">
        <f t="shared" si="11"/>
        <v>1.1</v>
      </c>
      <c r="AA26" s="2">
        <f t="shared" si="11"/>
        <v>1.1</v>
      </c>
      <c r="AB26" s="2">
        <f t="shared" si="11"/>
        <v>1.1</v>
      </c>
      <c r="AC26" s="2">
        <f t="shared" si="11"/>
        <v>1.1</v>
      </c>
      <c r="AD26" s="2">
        <f t="shared" si="11"/>
        <v>1.1</v>
      </c>
      <c r="AE26" s="2">
        <f t="shared" si="11"/>
        <v>1.1</v>
      </c>
      <c r="AF26" s="2">
        <f t="shared" si="11"/>
        <v>1.1</v>
      </c>
      <c r="AG26" s="2">
        <f t="shared" si="11"/>
        <v>1.1</v>
      </c>
      <c r="AH26" s="2">
        <f t="shared" si="11"/>
        <v>1.1</v>
      </c>
      <c r="AI26" s="2">
        <f t="shared" si="11"/>
        <v>1.1</v>
      </c>
      <c r="AJ26" s="51"/>
      <c r="AK26" s="1"/>
    </row>
    <row r="27" spans="1:37" ht="14.25">
      <c r="A27" s="47"/>
      <c r="B27" s="48"/>
      <c r="C27" s="49"/>
      <c r="D27" s="2">
        <f aca="true" t="shared" si="12" ref="D27:AI27">D24*D14</f>
        <v>-1029.0181818181816</v>
      </c>
      <c r="E27" s="2">
        <f t="shared" si="12"/>
        <v>-844.8181818181818</v>
      </c>
      <c r="F27" s="2">
        <f t="shared" si="12"/>
        <v>214.87603305785117</v>
      </c>
      <c r="G27" s="2">
        <f t="shared" si="12"/>
        <v>195.34184823441015</v>
      </c>
      <c r="H27" s="2">
        <f t="shared" si="12"/>
        <v>177.5834983949183</v>
      </c>
      <c r="I27" s="2">
        <f t="shared" si="12"/>
        <v>161.43954399538026</v>
      </c>
      <c r="J27" s="2">
        <f t="shared" si="12"/>
        <v>146.763221813982</v>
      </c>
      <c r="K27" s="2">
        <f t="shared" si="12"/>
        <v>133.42111073998367</v>
      </c>
      <c r="L27" s="2">
        <f t="shared" si="12"/>
        <v>121.29191885453058</v>
      </c>
      <c r="M27" s="2">
        <f t="shared" si="12"/>
        <v>110.26538077684599</v>
      </c>
      <c r="N27" s="2">
        <f t="shared" si="12"/>
        <v>100.24125525167815</v>
      </c>
      <c r="O27" s="2">
        <f t="shared" si="12"/>
        <v>91.12841386516195</v>
      </c>
      <c r="P27" s="2">
        <f t="shared" si="12"/>
        <v>82.84401260469268</v>
      </c>
      <c r="Q27" s="2">
        <f t="shared" si="12"/>
        <v>75.31273873153879</v>
      </c>
      <c r="R27" s="2">
        <f t="shared" si="12"/>
        <v>68.46612611958071</v>
      </c>
      <c r="S27" s="2">
        <f t="shared" si="12"/>
        <v>62.241932835982475</v>
      </c>
      <c r="T27" s="2">
        <f t="shared" si="12"/>
        <v>56.58357530543861</v>
      </c>
      <c r="U27" s="2">
        <f t="shared" si="12"/>
        <v>51.43961391403509</v>
      </c>
      <c r="V27" s="2">
        <f t="shared" si="12"/>
        <v>46.76328537639554</v>
      </c>
      <c r="W27" s="2">
        <f t="shared" si="12"/>
        <v>42.51207761490503</v>
      </c>
      <c r="X27" s="2">
        <f t="shared" si="12"/>
        <v>38.6473432862773</v>
      </c>
      <c r="Y27" s="2">
        <f t="shared" si="12"/>
        <v>35.13394844207027</v>
      </c>
      <c r="Z27" s="2">
        <f t="shared" si="12"/>
        <v>31.93995312915479</v>
      </c>
      <c r="AA27" s="2">
        <f t="shared" si="12"/>
        <v>29.03632102650435</v>
      </c>
      <c r="AB27" s="2">
        <f t="shared" si="12"/>
        <v>26.39665547864032</v>
      </c>
      <c r="AC27" s="2">
        <f t="shared" si="12"/>
        <v>23.99695952603665</v>
      </c>
      <c r="AD27" s="2">
        <f t="shared" si="12"/>
        <v>21.815417750942412</v>
      </c>
      <c r="AE27" s="2">
        <f t="shared" si="12"/>
        <v>19.832197955402187</v>
      </c>
      <c r="AF27" s="2">
        <f t="shared" si="12"/>
        <v>18.029270868547442</v>
      </c>
      <c r="AG27" s="2">
        <f t="shared" si="12"/>
        <v>16.390246244134037</v>
      </c>
      <c r="AH27" s="2">
        <f t="shared" si="12"/>
        <v>14.90022385830367</v>
      </c>
      <c r="AI27" s="2">
        <f t="shared" si="12"/>
        <v>13.797626237765495</v>
      </c>
      <c r="AJ27" s="51">
        <f>SUM(D27:AI27)</f>
        <v>354.5953876547267</v>
      </c>
      <c r="AK27" s="1"/>
    </row>
    <row r="28" spans="1:37" ht="14.25">
      <c r="A28" s="47"/>
      <c r="B28" s="48"/>
      <c r="C28" s="49"/>
      <c r="D28" s="2">
        <f>D27</f>
        <v>-1029.0181818181816</v>
      </c>
      <c r="E28" s="2">
        <f aca="true" t="shared" si="13" ref="E28:AI28">E27+D28</f>
        <v>-1873.8363636363633</v>
      </c>
      <c r="F28" s="2">
        <f t="shared" si="13"/>
        <v>-1658.9603305785122</v>
      </c>
      <c r="G28" s="2">
        <f t="shared" si="13"/>
        <v>-1463.618482344102</v>
      </c>
      <c r="H28" s="2">
        <f t="shared" si="13"/>
        <v>-1286.0349839491837</v>
      </c>
      <c r="I28" s="2">
        <f t="shared" si="13"/>
        <v>-1124.5954399538034</v>
      </c>
      <c r="J28" s="2">
        <f t="shared" si="13"/>
        <v>-977.8322181398214</v>
      </c>
      <c r="K28" s="2">
        <f t="shared" si="13"/>
        <v>-844.4111073998378</v>
      </c>
      <c r="L28" s="2">
        <f t="shared" si="13"/>
        <v>-723.1191885453072</v>
      </c>
      <c r="M28" s="2">
        <f t="shared" si="13"/>
        <v>-612.8538077684613</v>
      </c>
      <c r="N28" s="2">
        <f t="shared" si="13"/>
        <v>-512.6125525167831</v>
      </c>
      <c r="O28" s="2">
        <f t="shared" si="13"/>
        <v>-421.48413865162115</v>
      </c>
      <c r="P28" s="2">
        <f t="shared" si="13"/>
        <v>-338.64012604692846</v>
      </c>
      <c r="Q28" s="2">
        <f t="shared" si="13"/>
        <v>-263.3273873153897</v>
      </c>
      <c r="R28" s="2">
        <f t="shared" si="13"/>
        <v>-194.86126119580896</v>
      </c>
      <c r="S28" s="2">
        <f t="shared" si="13"/>
        <v>-132.61932835982648</v>
      </c>
      <c r="T28" s="2">
        <f t="shared" si="13"/>
        <v>-76.03575305438787</v>
      </c>
      <c r="U28" s="2">
        <f t="shared" si="13"/>
        <v>-24.596139140352776</v>
      </c>
      <c r="V28" s="2">
        <f t="shared" si="13"/>
        <v>22.16714623604276</v>
      </c>
      <c r="W28" s="2">
        <f t="shared" si="13"/>
        <v>64.67922385094779</v>
      </c>
      <c r="X28" s="2">
        <f t="shared" si="13"/>
        <v>103.32656713722508</v>
      </c>
      <c r="Y28" s="2">
        <f t="shared" si="13"/>
        <v>138.46051557929536</v>
      </c>
      <c r="Z28" s="2">
        <f t="shared" si="13"/>
        <v>170.40046870845015</v>
      </c>
      <c r="AA28" s="2">
        <f t="shared" si="13"/>
        <v>199.4367897349545</v>
      </c>
      <c r="AB28" s="2">
        <f t="shared" si="13"/>
        <v>225.8334452135948</v>
      </c>
      <c r="AC28" s="2">
        <f t="shared" si="13"/>
        <v>249.83040473963146</v>
      </c>
      <c r="AD28" s="2">
        <f t="shared" si="13"/>
        <v>271.6458224905739</v>
      </c>
      <c r="AE28" s="2">
        <f t="shared" si="13"/>
        <v>291.4780204459761</v>
      </c>
      <c r="AF28" s="2">
        <f t="shared" si="13"/>
        <v>309.5072913145235</v>
      </c>
      <c r="AG28" s="2">
        <f t="shared" si="13"/>
        <v>325.8975375586576</v>
      </c>
      <c r="AH28" s="2">
        <f t="shared" si="13"/>
        <v>340.79776141696124</v>
      </c>
      <c r="AI28" s="2">
        <f t="shared" si="13"/>
        <v>354.5953876547267</v>
      </c>
      <c r="AJ28" s="51"/>
      <c r="AK28" s="1"/>
    </row>
    <row r="29" spans="1:37" ht="14.25">
      <c r="A29" s="47"/>
      <c r="B29" s="48"/>
      <c r="C29" s="4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51"/>
      <c r="AK29" s="1"/>
    </row>
    <row r="30" spans="1:37" ht="15.75">
      <c r="A30" s="47"/>
      <c r="B30" s="48" t="s">
        <v>70</v>
      </c>
      <c r="C30" s="49"/>
      <c r="D30" s="52">
        <f aca="true" t="shared" si="14" ref="D30:AI30">1/D31</f>
        <v>0.8220304151253597</v>
      </c>
      <c r="E30" s="52">
        <f t="shared" si="14"/>
        <v>0.6757340033911712</v>
      </c>
      <c r="F30" s="52">
        <f t="shared" si="14"/>
        <v>0.5554739033219657</v>
      </c>
      <c r="G30" s="52">
        <f t="shared" si="14"/>
        <v>0.4566164433390593</v>
      </c>
      <c r="H30" s="52">
        <f t="shared" si="14"/>
        <v>0.3753526044710722</v>
      </c>
      <c r="I30" s="52">
        <f t="shared" si="14"/>
        <v>0.3085512572717405</v>
      </c>
      <c r="J30" s="52">
        <f t="shared" si="14"/>
        <v>0.25363851810254046</v>
      </c>
      <c r="K30" s="52">
        <f t="shared" si="14"/>
        <v>0.2084985763276124</v>
      </c>
      <c r="L30" s="52">
        <f t="shared" si="14"/>
        <v>0.17139217125163372</v>
      </c>
      <c r="M30" s="52">
        <f t="shared" si="14"/>
        <v>0.14088957768321722</v>
      </c>
      <c r="N30" s="52">
        <f t="shared" si="14"/>
        <v>0.11581551802977165</v>
      </c>
      <c r="O30" s="52">
        <f t="shared" si="14"/>
        <v>0.09520387836397178</v>
      </c>
      <c r="P30" s="52">
        <f t="shared" si="14"/>
        <v>0.07826048365307997</v>
      </c>
      <c r="Q30" s="52">
        <f t="shared" si="14"/>
        <v>0.06433249786525276</v>
      </c>
      <c r="R30" s="52">
        <f t="shared" si="14"/>
        <v>0.052883269926225045</v>
      </c>
      <c r="S30" s="52">
        <f t="shared" si="14"/>
        <v>0.04347165633064122</v>
      </c>
      <c r="T30" s="52">
        <f t="shared" si="14"/>
        <v>0.03573502369966397</v>
      </c>
      <c r="U30" s="52">
        <f t="shared" si="14"/>
        <v>0.029375276366349342</v>
      </c>
      <c r="V30" s="52">
        <f t="shared" si="14"/>
        <v>0.024147370625852316</v>
      </c>
      <c r="W30" s="52">
        <f t="shared" si="14"/>
        <v>0.019849873099755295</v>
      </c>
      <c r="X30" s="52">
        <f t="shared" si="14"/>
        <v>0.01631719942437756</v>
      </c>
      <c r="Y30" s="52">
        <f t="shared" si="14"/>
        <v>0.013413234216504364</v>
      </c>
      <c r="Z30" s="52">
        <f t="shared" si="14"/>
        <v>0.011026086491166761</v>
      </c>
      <c r="AA30" s="52">
        <f t="shared" si="14"/>
        <v>0.009063778455541934</v>
      </c>
      <c r="AB30" s="52">
        <f t="shared" si="14"/>
        <v>0.007450701566413427</v>
      </c>
      <c r="AC30" s="52">
        <f t="shared" si="14"/>
        <v>0.006124703301613997</v>
      </c>
      <c r="AD30" s="52">
        <f t="shared" si="14"/>
        <v>0.0050346923975454145</v>
      </c>
      <c r="AE30" s="52">
        <f t="shared" si="14"/>
        <v>0.00413867028158275</v>
      </c>
      <c r="AF30" s="52">
        <f t="shared" si="14"/>
        <v>0.003402112849636457</v>
      </c>
      <c r="AG30" s="52">
        <f t="shared" si="14"/>
        <v>0.002796640238089978</v>
      </c>
      <c r="AH30" s="52">
        <f t="shared" si="14"/>
        <v>0.002298923335873389</v>
      </c>
      <c r="AI30" s="52">
        <f t="shared" si="14"/>
        <v>0.0018897849041293788</v>
      </c>
      <c r="AJ30" s="51"/>
      <c r="AK30" s="1"/>
    </row>
    <row r="31" spans="1:37" ht="15.75">
      <c r="A31" s="47"/>
      <c r="B31" s="48"/>
      <c r="C31" s="49"/>
      <c r="D31" s="52">
        <v>1.2165</v>
      </c>
      <c r="E31" s="52">
        <f aca="true" t="shared" si="15" ref="E31:AI31">D31*D32</f>
        <v>1.47987225</v>
      </c>
      <c r="F31" s="52">
        <f t="shared" si="15"/>
        <v>1.8002645921249998</v>
      </c>
      <c r="G31" s="52">
        <f t="shared" si="15"/>
        <v>2.190021876320062</v>
      </c>
      <c r="H31" s="52">
        <f t="shared" si="15"/>
        <v>2.664161612543355</v>
      </c>
      <c r="I31" s="52">
        <f t="shared" si="15"/>
        <v>3.240952601658991</v>
      </c>
      <c r="J31" s="52">
        <f t="shared" si="15"/>
        <v>3.9426188399181625</v>
      </c>
      <c r="K31" s="52">
        <f t="shared" si="15"/>
        <v>4.796195818760444</v>
      </c>
      <c r="L31" s="52">
        <f t="shared" si="15"/>
        <v>5.83457221352208</v>
      </c>
      <c r="M31" s="52">
        <f t="shared" si="15"/>
        <v>7.09775709774961</v>
      </c>
      <c r="N31" s="52">
        <f t="shared" si="15"/>
        <v>8.6344215094124</v>
      </c>
      <c r="O31" s="52">
        <f t="shared" si="15"/>
        <v>10.503773766200183</v>
      </c>
      <c r="P31" s="52">
        <f t="shared" si="15"/>
        <v>12.777840786582521</v>
      </c>
      <c r="Q31" s="52">
        <f t="shared" si="15"/>
        <v>15.544243316877637</v>
      </c>
      <c r="R31" s="52">
        <f t="shared" si="15"/>
        <v>18.909571994981643</v>
      </c>
      <c r="S31" s="52">
        <f t="shared" si="15"/>
        <v>23.00349433189517</v>
      </c>
      <c r="T31" s="52">
        <f t="shared" si="15"/>
        <v>27.983750854750472</v>
      </c>
      <c r="U31" s="52">
        <f t="shared" si="15"/>
        <v>34.04223291480395</v>
      </c>
      <c r="V31" s="52">
        <f t="shared" si="15"/>
        <v>41.412376340859</v>
      </c>
      <c r="W31" s="52">
        <f t="shared" si="15"/>
        <v>50.37815581865497</v>
      </c>
      <c r="X31" s="52">
        <f t="shared" si="15"/>
        <v>61.28502655339376</v>
      </c>
      <c r="Y31" s="52">
        <f t="shared" si="15"/>
        <v>74.5532348022035</v>
      </c>
      <c r="Z31" s="52">
        <f t="shared" si="15"/>
        <v>90.69401013688056</v>
      </c>
      <c r="AA31" s="52">
        <f t="shared" si="15"/>
        <v>110.3292633315152</v>
      </c>
      <c r="AB31" s="52">
        <f t="shared" si="15"/>
        <v>134.21554884278822</v>
      </c>
      <c r="AC31" s="52">
        <f t="shared" si="15"/>
        <v>163.27321516725186</v>
      </c>
      <c r="AD31" s="52">
        <f t="shared" si="15"/>
        <v>198.6218662509619</v>
      </c>
      <c r="AE31" s="52">
        <f t="shared" si="15"/>
        <v>241.62350029429513</v>
      </c>
      <c r="AF31" s="52">
        <f t="shared" si="15"/>
        <v>293.93498810801</v>
      </c>
      <c r="AG31" s="52">
        <f t="shared" si="15"/>
        <v>357.5719130333941</v>
      </c>
      <c r="AH31" s="52">
        <f t="shared" si="15"/>
        <v>434.9862322051239</v>
      </c>
      <c r="AI31" s="52">
        <f t="shared" si="15"/>
        <v>529.1607514775332</v>
      </c>
      <c r="AJ31" s="51"/>
      <c r="AK31" s="1"/>
    </row>
    <row r="32" spans="1:37" ht="14.25">
      <c r="A32" s="47"/>
      <c r="B32" s="48"/>
      <c r="C32" s="49"/>
      <c r="D32" s="2">
        <f>D31</f>
        <v>1.2165</v>
      </c>
      <c r="E32" s="2">
        <f aca="true" t="shared" si="16" ref="E32:AI32">D32</f>
        <v>1.2165</v>
      </c>
      <c r="F32" s="2">
        <f t="shared" si="16"/>
        <v>1.2165</v>
      </c>
      <c r="G32" s="2">
        <f t="shared" si="16"/>
        <v>1.2165</v>
      </c>
      <c r="H32" s="2">
        <f t="shared" si="16"/>
        <v>1.2165</v>
      </c>
      <c r="I32" s="2">
        <f t="shared" si="16"/>
        <v>1.2165</v>
      </c>
      <c r="J32" s="2">
        <f t="shared" si="16"/>
        <v>1.2165</v>
      </c>
      <c r="K32" s="2">
        <f t="shared" si="16"/>
        <v>1.2165</v>
      </c>
      <c r="L32" s="2">
        <f t="shared" si="16"/>
        <v>1.2165</v>
      </c>
      <c r="M32" s="2">
        <f t="shared" si="16"/>
        <v>1.2165</v>
      </c>
      <c r="N32" s="2">
        <f t="shared" si="16"/>
        <v>1.2165</v>
      </c>
      <c r="O32" s="2">
        <f t="shared" si="16"/>
        <v>1.2165</v>
      </c>
      <c r="P32" s="2">
        <f t="shared" si="16"/>
        <v>1.2165</v>
      </c>
      <c r="Q32" s="2">
        <f t="shared" si="16"/>
        <v>1.2165</v>
      </c>
      <c r="R32" s="2">
        <f t="shared" si="16"/>
        <v>1.2165</v>
      </c>
      <c r="S32" s="2">
        <f t="shared" si="16"/>
        <v>1.2165</v>
      </c>
      <c r="T32" s="2">
        <f t="shared" si="16"/>
        <v>1.2165</v>
      </c>
      <c r="U32" s="2">
        <f t="shared" si="16"/>
        <v>1.2165</v>
      </c>
      <c r="V32" s="2">
        <f t="shared" si="16"/>
        <v>1.2165</v>
      </c>
      <c r="W32" s="2">
        <f t="shared" si="16"/>
        <v>1.2165</v>
      </c>
      <c r="X32" s="2">
        <f t="shared" si="16"/>
        <v>1.2165</v>
      </c>
      <c r="Y32" s="2">
        <f t="shared" si="16"/>
        <v>1.2165</v>
      </c>
      <c r="Z32" s="2">
        <f t="shared" si="16"/>
        <v>1.2165</v>
      </c>
      <c r="AA32" s="2">
        <f t="shared" si="16"/>
        <v>1.2165</v>
      </c>
      <c r="AB32" s="2">
        <f t="shared" si="16"/>
        <v>1.2165</v>
      </c>
      <c r="AC32" s="2">
        <f t="shared" si="16"/>
        <v>1.2165</v>
      </c>
      <c r="AD32" s="2">
        <f t="shared" si="16"/>
        <v>1.2165</v>
      </c>
      <c r="AE32" s="2">
        <f t="shared" si="16"/>
        <v>1.2165</v>
      </c>
      <c r="AF32" s="2">
        <f t="shared" si="16"/>
        <v>1.2165</v>
      </c>
      <c r="AG32" s="2">
        <f t="shared" si="16"/>
        <v>1.2165</v>
      </c>
      <c r="AH32" s="2">
        <f t="shared" si="16"/>
        <v>1.2165</v>
      </c>
      <c r="AI32" s="2">
        <f t="shared" si="16"/>
        <v>1.2165</v>
      </c>
      <c r="AJ32" s="51"/>
      <c r="AK32" s="1"/>
    </row>
    <row r="33" spans="1:37" ht="14.25">
      <c r="A33" s="47"/>
      <c r="B33" s="48"/>
      <c r="C33" s="49"/>
      <c r="D33" s="2">
        <f aca="true" t="shared" si="17" ref="D33:AI33">D30*D14</f>
        <v>-930.472667488697</v>
      </c>
      <c r="E33" s="2">
        <f t="shared" si="17"/>
        <v>-690.7555702865569</v>
      </c>
      <c r="F33" s="2">
        <f t="shared" si="17"/>
        <v>158.86553635008218</v>
      </c>
      <c r="G33" s="2">
        <f t="shared" si="17"/>
        <v>130.59230279497098</v>
      </c>
      <c r="H33" s="2">
        <f t="shared" si="17"/>
        <v>107.35084487872665</v>
      </c>
      <c r="I33" s="2">
        <f t="shared" si="17"/>
        <v>88.24565957971778</v>
      </c>
      <c r="J33" s="2">
        <f t="shared" si="17"/>
        <v>72.54061617732657</v>
      </c>
      <c r="K33" s="2">
        <f t="shared" si="17"/>
        <v>59.63059282969714</v>
      </c>
      <c r="L33" s="2">
        <f t="shared" si="17"/>
        <v>49.01816097796725</v>
      </c>
      <c r="M33" s="2">
        <f t="shared" si="17"/>
        <v>40.294419217400126</v>
      </c>
      <c r="N33" s="2">
        <f t="shared" si="17"/>
        <v>33.123238156514695</v>
      </c>
      <c r="O33" s="2">
        <f t="shared" si="17"/>
        <v>27.228309212095926</v>
      </c>
      <c r="P33" s="2">
        <f t="shared" si="17"/>
        <v>22.382498324780872</v>
      </c>
      <c r="Q33" s="2">
        <f t="shared" si="17"/>
        <v>18.399094389462288</v>
      </c>
      <c r="R33" s="2">
        <f t="shared" si="17"/>
        <v>15.124615198900363</v>
      </c>
      <c r="S33" s="2">
        <f t="shared" si="17"/>
        <v>12.43289371056339</v>
      </c>
      <c r="T33" s="2">
        <f t="shared" si="17"/>
        <v>10.220216778103895</v>
      </c>
      <c r="U33" s="2">
        <f t="shared" si="17"/>
        <v>8.401329040775911</v>
      </c>
      <c r="V33" s="2">
        <f t="shared" si="17"/>
        <v>6.906147998993762</v>
      </c>
      <c r="W33" s="2">
        <f t="shared" si="17"/>
        <v>5.6770637065300145</v>
      </c>
      <c r="X33" s="2">
        <f t="shared" si="17"/>
        <v>4.666719035371981</v>
      </c>
      <c r="Y33" s="2">
        <f t="shared" si="17"/>
        <v>3.8361849859202484</v>
      </c>
      <c r="Z33" s="2">
        <f t="shared" si="17"/>
        <v>3.1534607364736935</v>
      </c>
      <c r="AA33" s="2">
        <f t="shared" si="17"/>
        <v>2.592240638284993</v>
      </c>
      <c r="AB33" s="2">
        <f t="shared" si="17"/>
        <v>2.13090064799424</v>
      </c>
      <c r="AC33" s="2">
        <f t="shared" si="17"/>
        <v>1.7516651442616031</v>
      </c>
      <c r="AD33" s="2">
        <f t="shared" si="17"/>
        <v>1.4399220256979886</v>
      </c>
      <c r="AE33" s="2">
        <f t="shared" si="17"/>
        <v>1.1836597005326666</v>
      </c>
      <c r="AF33" s="2">
        <f t="shared" si="17"/>
        <v>0.9730042749960268</v>
      </c>
      <c r="AG33" s="2">
        <f t="shared" si="17"/>
        <v>0.7998391080937337</v>
      </c>
      <c r="AH33" s="2">
        <f t="shared" si="17"/>
        <v>0.6574920740597893</v>
      </c>
      <c r="AI33" s="2">
        <f t="shared" si="17"/>
        <v>0.5505321382709706</v>
      </c>
      <c r="AJ33" s="51">
        <f>SUM(D33:AI33)</f>
        <v>-731.0590779426865</v>
      </c>
      <c r="AK33" s="1"/>
    </row>
    <row r="34" spans="1:37" ht="14.25">
      <c r="A34" s="47"/>
      <c r="B34" s="48"/>
      <c r="C34" s="49"/>
      <c r="D34" s="2">
        <f>D33</f>
        <v>-930.472667488697</v>
      </c>
      <c r="E34" s="2">
        <f aca="true" t="shared" si="18" ref="E34:AI34">E33+D34</f>
        <v>-1621.228237775254</v>
      </c>
      <c r="F34" s="2">
        <f t="shared" si="18"/>
        <v>-1462.3627014251717</v>
      </c>
      <c r="G34" s="2">
        <f t="shared" si="18"/>
        <v>-1331.7703986302008</v>
      </c>
      <c r="H34" s="2">
        <f t="shared" si="18"/>
        <v>-1224.4195537514743</v>
      </c>
      <c r="I34" s="2">
        <f t="shared" si="18"/>
        <v>-1136.1738941717565</v>
      </c>
      <c r="J34" s="2">
        <f t="shared" si="18"/>
        <v>-1063.63327799443</v>
      </c>
      <c r="K34" s="2">
        <f t="shared" si="18"/>
        <v>-1004.002685164733</v>
      </c>
      <c r="L34" s="2">
        <f t="shared" si="18"/>
        <v>-954.9845241867657</v>
      </c>
      <c r="M34" s="2">
        <f t="shared" si="18"/>
        <v>-914.6901049693656</v>
      </c>
      <c r="N34" s="2">
        <f t="shared" si="18"/>
        <v>-881.5668668128509</v>
      </c>
      <c r="O34" s="2">
        <f t="shared" si="18"/>
        <v>-854.3385576007549</v>
      </c>
      <c r="P34" s="2">
        <f t="shared" si="18"/>
        <v>-831.9560592759741</v>
      </c>
      <c r="Q34" s="2">
        <f t="shared" si="18"/>
        <v>-813.5569648865118</v>
      </c>
      <c r="R34" s="2">
        <f t="shared" si="18"/>
        <v>-798.4323496876113</v>
      </c>
      <c r="S34" s="2">
        <f t="shared" si="18"/>
        <v>-785.999455977048</v>
      </c>
      <c r="T34" s="2">
        <f t="shared" si="18"/>
        <v>-775.7792391989441</v>
      </c>
      <c r="U34" s="2">
        <f t="shared" si="18"/>
        <v>-767.3779101581682</v>
      </c>
      <c r="V34" s="2">
        <f t="shared" si="18"/>
        <v>-760.4717621591744</v>
      </c>
      <c r="W34" s="2">
        <f t="shared" si="18"/>
        <v>-754.7946984526444</v>
      </c>
      <c r="X34" s="2">
        <f t="shared" si="18"/>
        <v>-750.1279794172724</v>
      </c>
      <c r="Y34" s="2">
        <f t="shared" si="18"/>
        <v>-746.2917944313522</v>
      </c>
      <c r="Z34" s="2">
        <f t="shared" si="18"/>
        <v>-743.1383336948785</v>
      </c>
      <c r="AA34" s="2">
        <f t="shared" si="18"/>
        <v>-740.5460930565935</v>
      </c>
      <c r="AB34" s="2">
        <f t="shared" si="18"/>
        <v>-738.4151924085992</v>
      </c>
      <c r="AC34" s="2">
        <f t="shared" si="18"/>
        <v>-736.6635272643376</v>
      </c>
      <c r="AD34" s="2">
        <f t="shared" si="18"/>
        <v>-735.2236052386396</v>
      </c>
      <c r="AE34" s="2">
        <f t="shared" si="18"/>
        <v>-734.039945538107</v>
      </c>
      <c r="AF34" s="2">
        <f t="shared" si="18"/>
        <v>-733.066941263111</v>
      </c>
      <c r="AG34" s="2">
        <f t="shared" si="18"/>
        <v>-732.2671021550173</v>
      </c>
      <c r="AH34" s="2">
        <f t="shared" si="18"/>
        <v>-731.6096100809575</v>
      </c>
      <c r="AI34" s="2">
        <f t="shared" si="18"/>
        <v>-731.0590779426865</v>
      </c>
      <c r="AJ34" s="51"/>
      <c r="AK34" s="1"/>
    </row>
    <row r="35" spans="1:37" ht="14.25">
      <c r="A35" s="47"/>
      <c r="B35" s="48"/>
      <c r="C35" s="4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51"/>
      <c r="AK35" s="1"/>
    </row>
    <row r="36" spans="1:37" ht="15.75">
      <c r="A36" s="47"/>
      <c r="B36" s="53" t="s">
        <v>71</v>
      </c>
      <c r="C36" s="49"/>
      <c r="D36" s="2">
        <f aca="true" t="shared" si="19" ref="D36:AI36">D4*D18</f>
        <v>0</v>
      </c>
      <c r="E36" s="2">
        <f t="shared" si="19"/>
        <v>0</v>
      </c>
      <c r="F36" s="2">
        <f t="shared" si="19"/>
        <v>241.43586005830895</v>
      </c>
      <c r="G36" s="2">
        <f t="shared" si="19"/>
        <v>215.5677321949187</v>
      </c>
      <c r="H36" s="2">
        <f t="shared" si="19"/>
        <v>192.47118945974884</v>
      </c>
      <c r="I36" s="2">
        <f t="shared" si="19"/>
        <v>171.84927630334712</v>
      </c>
      <c r="J36" s="2">
        <f t="shared" si="19"/>
        <v>153.43685384227422</v>
      </c>
      <c r="K36" s="2">
        <f t="shared" si="19"/>
        <v>136.997190930602</v>
      </c>
      <c r="L36" s="2">
        <f t="shared" si="19"/>
        <v>122.31892047375175</v>
      </c>
      <c r="M36" s="2">
        <f t="shared" si="19"/>
        <v>109.21332185156406</v>
      </c>
      <c r="N36" s="2">
        <f t="shared" si="19"/>
        <v>97.51189451032504</v>
      </c>
      <c r="O36" s="2">
        <f t="shared" si="19"/>
        <v>87.0641915270759</v>
      </c>
      <c r="P36" s="2">
        <f t="shared" si="19"/>
        <v>77.73588529203205</v>
      </c>
      <c r="Q36" s="2">
        <f t="shared" si="19"/>
        <v>69.40704043931433</v>
      </c>
      <c r="R36" s="2">
        <f t="shared" si="19"/>
        <v>61.97057182081636</v>
      </c>
      <c r="S36" s="2">
        <f t="shared" si="19"/>
        <v>55.330867697157466</v>
      </c>
      <c r="T36" s="2">
        <f t="shared" si="19"/>
        <v>49.40256044389059</v>
      </c>
      <c r="U36" s="2">
        <f t="shared" si="19"/>
        <v>44.10942896775945</v>
      </c>
      <c r="V36" s="2">
        <f t="shared" si="19"/>
        <v>39.383418721213786</v>
      </c>
      <c r="W36" s="2">
        <f t="shared" si="19"/>
        <v>35.16376671536945</v>
      </c>
      <c r="X36" s="2">
        <f t="shared" si="19"/>
        <v>31.39622028157986</v>
      </c>
      <c r="Y36" s="2">
        <f t="shared" si="19"/>
        <v>28.032339537124876</v>
      </c>
      <c r="Z36" s="2">
        <f t="shared" si="19"/>
        <v>25.028874586718636</v>
      </c>
      <c r="AA36" s="2">
        <f t="shared" si="19"/>
        <v>22.34720945242735</v>
      </c>
      <c r="AB36" s="2">
        <f t="shared" si="19"/>
        <v>19.952865582524417</v>
      </c>
      <c r="AC36" s="2">
        <f t="shared" si="19"/>
        <v>17.81505855582537</v>
      </c>
      <c r="AD36" s="2">
        <f t="shared" si="19"/>
        <v>15.906302281986935</v>
      </c>
      <c r="AE36" s="2">
        <f t="shared" si="19"/>
        <v>14.202055608916904</v>
      </c>
      <c r="AF36" s="2">
        <f t="shared" si="19"/>
        <v>12.68040679367581</v>
      </c>
      <c r="AG36" s="2">
        <f t="shared" si="19"/>
        <v>11.321791780067684</v>
      </c>
      <c r="AH36" s="2">
        <f t="shared" si="19"/>
        <v>10.108742660774718</v>
      </c>
      <c r="AI36" s="2">
        <f t="shared" si="19"/>
        <v>9.167221249289572</v>
      </c>
      <c r="AJ36" s="51">
        <f>SUM(D36:AI36)</f>
        <v>2178.329059620382</v>
      </c>
      <c r="AK36" s="1"/>
    </row>
    <row r="37" spans="1:37" ht="14.25">
      <c r="A37" s="47"/>
      <c r="B37" s="48"/>
      <c r="C37" s="49"/>
      <c r="D37" s="2">
        <f aca="true" t="shared" si="20" ref="D37:AI37">D9*D18</f>
        <v>1010.6428571428569</v>
      </c>
      <c r="E37" s="2">
        <f t="shared" si="20"/>
        <v>814.9154974489795</v>
      </c>
      <c r="F37" s="2">
        <f t="shared" si="20"/>
        <v>37.86670918367346</v>
      </c>
      <c r="G37" s="2">
        <f t="shared" si="20"/>
        <v>33.80956177113702</v>
      </c>
      <c r="H37" s="2">
        <f t="shared" si="20"/>
        <v>30.18710872422948</v>
      </c>
      <c r="I37" s="2">
        <f t="shared" si="20"/>
        <v>26.952775646633455</v>
      </c>
      <c r="J37" s="2">
        <f t="shared" si="20"/>
        <v>24.06497825592273</v>
      </c>
      <c r="K37" s="2">
        <f t="shared" si="20"/>
        <v>21.486587728502435</v>
      </c>
      <c r="L37" s="2">
        <f t="shared" si="20"/>
        <v>19.184453329020027</v>
      </c>
      <c r="M37" s="2">
        <f t="shared" si="20"/>
        <v>17.128976186625025</v>
      </c>
      <c r="N37" s="2">
        <f t="shared" si="20"/>
        <v>15.293728738058055</v>
      </c>
      <c r="O37" s="2">
        <f t="shared" si="20"/>
        <v>13.655114944694688</v>
      </c>
      <c r="P37" s="2">
        <f t="shared" si="20"/>
        <v>12.192066914905972</v>
      </c>
      <c r="Q37" s="2">
        <f t="shared" si="20"/>
        <v>10.885774031166047</v>
      </c>
      <c r="R37" s="2">
        <f t="shared" si="20"/>
        <v>9.719441099255397</v>
      </c>
      <c r="S37" s="2">
        <f t="shared" si="20"/>
        <v>8.678072410049461</v>
      </c>
      <c r="T37" s="2">
        <f t="shared" si="20"/>
        <v>7.748278937544161</v>
      </c>
      <c r="U37" s="2">
        <f t="shared" si="20"/>
        <v>6.9181061942358575</v>
      </c>
      <c r="V37" s="2">
        <f t="shared" si="20"/>
        <v>6.176880530567729</v>
      </c>
      <c r="W37" s="2">
        <f t="shared" si="20"/>
        <v>5.515071902292615</v>
      </c>
      <c r="X37" s="2">
        <f t="shared" si="20"/>
        <v>4.924171341332691</v>
      </c>
      <c r="Y37" s="2">
        <f t="shared" si="20"/>
        <v>4.396581554761331</v>
      </c>
      <c r="Z37" s="2">
        <f t="shared" si="20"/>
        <v>3.925519245322617</v>
      </c>
      <c r="AA37" s="2">
        <f t="shared" si="20"/>
        <v>3.504927897609478</v>
      </c>
      <c r="AB37" s="2">
        <f t="shared" si="20"/>
        <v>3.129399908579891</v>
      </c>
      <c r="AC37" s="2">
        <f t="shared" si="20"/>
        <v>2.794107061232045</v>
      </c>
      <c r="AD37" s="2">
        <f t="shared" si="20"/>
        <v>2.4947384475286114</v>
      </c>
      <c r="AE37" s="2">
        <f t="shared" si="20"/>
        <v>2.2274450424362597</v>
      </c>
      <c r="AF37" s="2">
        <f t="shared" si="20"/>
        <v>1.9887902164609466</v>
      </c>
      <c r="AG37" s="2">
        <f t="shared" si="20"/>
        <v>1.7757055504115593</v>
      </c>
      <c r="AH37" s="2">
        <f t="shared" si="20"/>
        <v>1.585451384296035</v>
      </c>
      <c r="AI37" s="2">
        <f t="shared" si="20"/>
        <v>1.4155815931214595</v>
      </c>
      <c r="AJ37" s="51">
        <f>SUM(D37:AI37)</f>
        <v>2167.1844603634418</v>
      </c>
      <c r="AK37" s="1"/>
    </row>
    <row r="38" spans="1:37" ht="14.25">
      <c r="A38" s="47"/>
      <c r="B38" s="48"/>
      <c r="C38" s="4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51"/>
      <c r="AK38" s="1"/>
    </row>
    <row r="39" spans="1:37" ht="15.75">
      <c r="A39" s="47"/>
      <c r="B39" s="48"/>
      <c r="C39" s="49"/>
      <c r="D39" s="52"/>
      <c r="E39" s="72" t="s">
        <v>72</v>
      </c>
      <c r="F39" s="63"/>
      <c r="G39" s="52" t="s">
        <v>73</v>
      </c>
      <c r="H39" s="2">
        <f>AJ36/AJ37</f>
        <v>1.005142432248278</v>
      </c>
      <c r="I39" s="72" t="s">
        <v>74</v>
      </c>
      <c r="J39" s="73"/>
      <c r="K39" s="54" t="s">
        <v>75</v>
      </c>
      <c r="L39" s="2">
        <f>12%+(22%-12%)*AI22/(AI22-AI34)</f>
        <v>0.12150155538153469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51"/>
      <c r="AK39" s="1"/>
    </row>
    <row r="40" spans="1:37" ht="15.75">
      <c r="A40" s="47"/>
      <c r="B40" s="48"/>
      <c r="C40" s="49"/>
      <c r="D40" s="2"/>
      <c r="E40" s="72" t="s">
        <v>76</v>
      </c>
      <c r="F40" s="73"/>
      <c r="G40" s="52" t="s">
        <v>77</v>
      </c>
      <c r="H40" s="2">
        <f>AI22</f>
        <v>11.144599256939397</v>
      </c>
      <c r="I40" s="2" t="s">
        <v>78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51"/>
      <c r="AK40" s="1"/>
    </row>
    <row r="41" spans="1:37" ht="15" thickBot="1">
      <c r="A41" s="36"/>
      <c r="B41" s="55"/>
      <c r="C41" s="5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8"/>
      <c r="AK41" s="1"/>
    </row>
  </sheetData>
  <mergeCells count="6">
    <mergeCell ref="E40:F40"/>
    <mergeCell ref="A2:A3"/>
    <mergeCell ref="D2:E2"/>
    <mergeCell ref="F2:AI2"/>
    <mergeCell ref="E39:F39"/>
    <mergeCell ref="I39:J39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1"/>
  <sheetViews>
    <sheetView zoomScale="75" zoomScaleNormal="75" workbookViewId="0" topLeftCell="C18">
      <selection activeCell="E10" sqref="E10"/>
    </sheetView>
  </sheetViews>
  <sheetFormatPr defaultColWidth="9.00390625" defaultRowHeight="14.25"/>
  <cols>
    <col min="3" max="3" width="12.375" style="0" customWidth="1"/>
  </cols>
  <sheetData>
    <row r="1" spans="1:37" ht="27" thickBot="1">
      <c r="A1" s="39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1"/>
      <c r="AK1" s="1"/>
    </row>
    <row r="2" spans="1:37" ht="15.75">
      <c r="A2" s="74" t="s">
        <v>53</v>
      </c>
      <c r="B2" s="40"/>
      <c r="C2" s="41" t="s">
        <v>54</v>
      </c>
      <c r="D2" s="76" t="s">
        <v>55</v>
      </c>
      <c r="E2" s="61"/>
      <c r="F2" s="76" t="s">
        <v>56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1"/>
      <c r="AJ2" s="42"/>
      <c r="AK2" s="1"/>
    </row>
    <row r="3" spans="1:37" ht="14.25">
      <c r="A3" s="75"/>
      <c r="B3" s="43" t="s">
        <v>57</v>
      </c>
      <c r="C3" s="44"/>
      <c r="D3" s="2">
        <v>1</v>
      </c>
      <c r="E3" s="2">
        <v>2</v>
      </c>
      <c r="F3" s="45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2">
        <v>32</v>
      </c>
      <c r="AJ3" s="46"/>
      <c r="AK3" s="1"/>
    </row>
    <row r="4" spans="1:37" ht="15.75">
      <c r="A4" s="47">
        <v>1</v>
      </c>
      <c r="B4" s="48" t="s">
        <v>58</v>
      </c>
      <c r="C4" s="49"/>
      <c r="D4" s="2">
        <f aca="true" t="shared" si="0" ref="D4:AJ4">SUM(D5:D7)</f>
        <v>0</v>
      </c>
      <c r="E4" s="2">
        <f t="shared" si="0"/>
        <v>0</v>
      </c>
      <c r="F4" s="2">
        <f t="shared" si="0"/>
        <v>376.89</v>
      </c>
      <c r="G4" s="2">
        <f t="shared" si="0"/>
        <v>376.89</v>
      </c>
      <c r="H4" s="2">
        <f t="shared" si="0"/>
        <v>376.89</v>
      </c>
      <c r="I4" s="2">
        <f t="shared" si="0"/>
        <v>376.89</v>
      </c>
      <c r="J4" s="2">
        <f t="shared" si="0"/>
        <v>376.89</v>
      </c>
      <c r="K4" s="2">
        <f t="shared" si="0"/>
        <v>376.89</v>
      </c>
      <c r="L4" s="2">
        <f t="shared" si="0"/>
        <v>376.89</v>
      </c>
      <c r="M4" s="2">
        <f t="shared" si="0"/>
        <v>376.89</v>
      </c>
      <c r="N4" s="2">
        <f t="shared" si="0"/>
        <v>376.89</v>
      </c>
      <c r="O4" s="2">
        <f t="shared" si="0"/>
        <v>376.89</v>
      </c>
      <c r="P4" s="2">
        <f t="shared" si="0"/>
        <v>376.89</v>
      </c>
      <c r="Q4" s="2">
        <f t="shared" si="0"/>
        <v>376.89</v>
      </c>
      <c r="R4" s="2">
        <f t="shared" si="0"/>
        <v>376.89</v>
      </c>
      <c r="S4" s="2">
        <f t="shared" si="0"/>
        <v>376.89</v>
      </c>
      <c r="T4" s="2">
        <f t="shared" si="0"/>
        <v>376.89</v>
      </c>
      <c r="U4" s="2">
        <f t="shared" si="0"/>
        <v>376.89</v>
      </c>
      <c r="V4" s="2">
        <f t="shared" si="0"/>
        <v>376.89</v>
      </c>
      <c r="W4" s="2">
        <f t="shared" si="0"/>
        <v>376.89</v>
      </c>
      <c r="X4" s="2">
        <f t="shared" si="0"/>
        <v>376.89</v>
      </c>
      <c r="Y4" s="2">
        <f t="shared" si="0"/>
        <v>376.89</v>
      </c>
      <c r="Z4" s="2">
        <f t="shared" si="0"/>
        <v>376.89</v>
      </c>
      <c r="AA4" s="2">
        <f t="shared" si="0"/>
        <v>376.89</v>
      </c>
      <c r="AB4" s="2">
        <f t="shared" si="0"/>
        <v>376.89</v>
      </c>
      <c r="AC4" s="2">
        <f t="shared" si="0"/>
        <v>376.89</v>
      </c>
      <c r="AD4" s="2">
        <f t="shared" si="0"/>
        <v>376.89</v>
      </c>
      <c r="AE4" s="2">
        <f t="shared" si="0"/>
        <v>376.89</v>
      </c>
      <c r="AF4" s="2">
        <f t="shared" si="0"/>
        <v>376.89</v>
      </c>
      <c r="AG4" s="2">
        <f t="shared" si="0"/>
        <v>376.89</v>
      </c>
      <c r="AH4" s="2">
        <f t="shared" si="0"/>
        <v>376.89</v>
      </c>
      <c r="AI4" s="2">
        <f t="shared" si="0"/>
        <v>382.13</v>
      </c>
      <c r="AJ4" s="50">
        <f t="shared" si="0"/>
        <v>11311.939999999997</v>
      </c>
      <c r="AK4" s="1"/>
    </row>
    <row r="5" spans="1:37" ht="14.25">
      <c r="A5" s="47">
        <v>1.1</v>
      </c>
      <c r="B5" s="48" t="s">
        <v>59</v>
      </c>
      <c r="C5" s="49"/>
      <c r="D5" s="2">
        <v>0</v>
      </c>
      <c r="E5" s="2">
        <v>0</v>
      </c>
      <c r="F5" s="2">
        <v>376.89</v>
      </c>
      <c r="G5" s="2">
        <v>376.89</v>
      </c>
      <c r="H5" s="2">
        <v>376.89</v>
      </c>
      <c r="I5" s="2">
        <v>376.89</v>
      </c>
      <c r="J5" s="2">
        <v>376.89</v>
      </c>
      <c r="K5" s="2">
        <v>376.89</v>
      </c>
      <c r="L5" s="2">
        <v>376.89</v>
      </c>
      <c r="M5" s="2">
        <v>376.89</v>
      </c>
      <c r="N5" s="2">
        <v>376.89</v>
      </c>
      <c r="O5" s="2">
        <v>376.89</v>
      </c>
      <c r="P5" s="2">
        <v>376.89</v>
      </c>
      <c r="Q5" s="2">
        <v>376.89</v>
      </c>
      <c r="R5" s="2">
        <v>376.89</v>
      </c>
      <c r="S5" s="2">
        <v>376.89</v>
      </c>
      <c r="T5" s="2">
        <v>376.89</v>
      </c>
      <c r="U5" s="2">
        <v>376.89</v>
      </c>
      <c r="V5" s="2">
        <v>376.89</v>
      </c>
      <c r="W5" s="2">
        <v>376.89</v>
      </c>
      <c r="X5" s="2">
        <v>376.89</v>
      </c>
      <c r="Y5" s="2">
        <v>376.89</v>
      </c>
      <c r="Z5" s="2">
        <v>376.89</v>
      </c>
      <c r="AA5" s="2">
        <v>376.89</v>
      </c>
      <c r="AB5" s="2">
        <v>376.89</v>
      </c>
      <c r="AC5" s="2">
        <v>376.89</v>
      </c>
      <c r="AD5" s="2">
        <v>376.89</v>
      </c>
      <c r="AE5" s="2">
        <v>376.89</v>
      </c>
      <c r="AF5" s="2">
        <v>376.89</v>
      </c>
      <c r="AG5" s="2">
        <v>376.89</v>
      </c>
      <c r="AH5" s="2">
        <v>376.89</v>
      </c>
      <c r="AI5" s="2">
        <v>376.89</v>
      </c>
      <c r="AJ5" s="51">
        <f>SUM(D5:AI5)</f>
        <v>11306.699999999997</v>
      </c>
      <c r="AK5" s="1"/>
    </row>
    <row r="6" spans="1:37" ht="14.25">
      <c r="A6" s="47">
        <v>1.2</v>
      </c>
      <c r="B6" s="48" t="s">
        <v>60</v>
      </c>
      <c r="C6" s="4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51">
        <f>SUM(D6:AI6)</f>
        <v>0</v>
      </c>
      <c r="AK6" s="1"/>
    </row>
    <row r="7" spans="1:37" ht="14.25">
      <c r="A7" s="47">
        <v>1.3</v>
      </c>
      <c r="B7" s="48" t="s">
        <v>61</v>
      </c>
      <c r="C7" s="4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v>5.24</v>
      </c>
      <c r="AJ7" s="51">
        <f>SUM(D7:AI7)</f>
        <v>5.24</v>
      </c>
      <c r="AK7" s="1"/>
    </row>
    <row r="8" spans="1:37" ht="14.25">
      <c r="A8" s="47"/>
      <c r="B8" s="48"/>
      <c r="C8" s="4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50"/>
      <c r="AK8" s="1"/>
    </row>
    <row r="9" spans="1:37" ht="15.75">
      <c r="A9" s="47">
        <v>2</v>
      </c>
      <c r="B9" s="48" t="s">
        <v>62</v>
      </c>
      <c r="C9" s="49"/>
      <c r="D9" s="2">
        <f aca="true" t="shared" si="1" ref="D9:AI9">SUM(D10:D12)</f>
        <v>1131.44</v>
      </c>
      <c r="E9" s="2">
        <f t="shared" si="1"/>
        <v>1021.83</v>
      </c>
      <c r="F9" s="2">
        <f t="shared" si="1"/>
        <v>52.39</v>
      </c>
      <c r="G9" s="2">
        <f t="shared" si="1"/>
        <v>52.39</v>
      </c>
      <c r="H9" s="2">
        <f t="shared" si="1"/>
        <v>52.39</v>
      </c>
      <c r="I9" s="2">
        <f t="shared" si="1"/>
        <v>52.39</v>
      </c>
      <c r="J9" s="2">
        <f t="shared" si="1"/>
        <v>52.39</v>
      </c>
      <c r="K9" s="2">
        <f t="shared" si="1"/>
        <v>52.39</v>
      </c>
      <c r="L9" s="2">
        <f t="shared" si="1"/>
        <v>52.39</v>
      </c>
      <c r="M9" s="2">
        <f t="shared" si="1"/>
        <v>52.39</v>
      </c>
      <c r="N9" s="2">
        <f t="shared" si="1"/>
        <v>52.39</v>
      </c>
      <c r="O9" s="2">
        <f t="shared" si="1"/>
        <v>52.39</v>
      </c>
      <c r="P9" s="2">
        <f t="shared" si="1"/>
        <v>52.39</v>
      </c>
      <c r="Q9" s="2">
        <f t="shared" si="1"/>
        <v>52.39</v>
      </c>
      <c r="R9" s="2">
        <f t="shared" si="1"/>
        <v>52.39</v>
      </c>
      <c r="S9" s="2">
        <f t="shared" si="1"/>
        <v>52.39</v>
      </c>
      <c r="T9" s="2">
        <f t="shared" si="1"/>
        <v>52.39</v>
      </c>
      <c r="U9" s="2">
        <f t="shared" si="1"/>
        <v>52.39</v>
      </c>
      <c r="V9" s="2">
        <f t="shared" si="1"/>
        <v>52.39</v>
      </c>
      <c r="W9" s="2">
        <f t="shared" si="1"/>
        <v>52.39</v>
      </c>
      <c r="X9" s="2">
        <f t="shared" si="1"/>
        <v>52.39</v>
      </c>
      <c r="Y9" s="2">
        <f t="shared" si="1"/>
        <v>52.39</v>
      </c>
      <c r="Z9" s="2">
        <f t="shared" si="1"/>
        <v>52.39</v>
      </c>
      <c r="AA9" s="2">
        <f t="shared" si="1"/>
        <v>52.39</v>
      </c>
      <c r="AB9" s="2">
        <f t="shared" si="1"/>
        <v>52.39</v>
      </c>
      <c r="AC9" s="2">
        <f t="shared" si="1"/>
        <v>52.39</v>
      </c>
      <c r="AD9" s="2">
        <f t="shared" si="1"/>
        <v>52.39</v>
      </c>
      <c r="AE9" s="2">
        <f t="shared" si="1"/>
        <v>52.39</v>
      </c>
      <c r="AF9" s="2">
        <f t="shared" si="1"/>
        <v>52.39</v>
      </c>
      <c r="AG9" s="2">
        <f t="shared" si="1"/>
        <v>52.39</v>
      </c>
      <c r="AH9" s="2">
        <f t="shared" si="1"/>
        <v>52.39</v>
      </c>
      <c r="AI9" s="2">
        <f t="shared" si="1"/>
        <v>52.39</v>
      </c>
      <c r="AJ9" s="51">
        <f>SUM(D9:AI9)</f>
        <v>3724.969999999996</v>
      </c>
      <c r="AK9" s="1"/>
    </row>
    <row r="10" spans="1:37" ht="14.25">
      <c r="A10" s="47">
        <v>2.1</v>
      </c>
      <c r="B10" s="48" t="s">
        <v>63</v>
      </c>
      <c r="C10" s="49"/>
      <c r="D10" s="2">
        <v>1100</v>
      </c>
      <c r="E10" s="2">
        <v>995.63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51">
        <f>SUM(D10:AI10)</f>
        <v>2095.63</v>
      </c>
      <c r="AK10" s="1"/>
    </row>
    <row r="11" spans="1:37" ht="14.25">
      <c r="A11" s="47">
        <v>2.2</v>
      </c>
      <c r="B11" s="48" t="s">
        <v>64</v>
      </c>
      <c r="C11" s="49"/>
      <c r="D11" s="2">
        <v>26.2</v>
      </c>
      <c r="E11" s="2">
        <v>26.2</v>
      </c>
      <c r="F11" s="2">
        <v>52.39</v>
      </c>
      <c r="G11" s="2">
        <v>52.39</v>
      </c>
      <c r="H11" s="2">
        <v>52.39</v>
      </c>
      <c r="I11" s="2">
        <v>52.39</v>
      </c>
      <c r="J11" s="2">
        <v>52.39</v>
      </c>
      <c r="K11" s="2">
        <v>52.39</v>
      </c>
      <c r="L11" s="2">
        <v>52.39</v>
      </c>
      <c r="M11" s="2">
        <v>52.39</v>
      </c>
      <c r="N11" s="2">
        <v>52.39</v>
      </c>
      <c r="O11" s="2">
        <v>52.39</v>
      </c>
      <c r="P11" s="2">
        <v>52.39</v>
      </c>
      <c r="Q11" s="2">
        <v>52.39</v>
      </c>
      <c r="R11" s="2">
        <v>52.39</v>
      </c>
      <c r="S11" s="2">
        <v>52.39</v>
      </c>
      <c r="T11" s="2">
        <v>52.39</v>
      </c>
      <c r="U11" s="2">
        <v>52.39</v>
      </c>
      <c r="V11" s="2">
        <v>52.39</v>
      </c>
      <c r="W11" s="2">
        <v>52.39</v>
      </c>
      <c r="X11" s="2">
        <v>52.39</v>
      </c>
      <c r="Y11" s="2">
        <v>52.39</v>
      </c>
      <c r="Z11" s="2">
        <v>52.39</v>
      </c>
      <c r="AA11" s="2">
        <v>52.39</v>
      </c>
      <c r="AB11" s="2">
        <v>52.39</v>
      </c>
      <c r="AC11" s="2">
        <v>52.39</v>
      </c>
      <c r="AD11" s="2">
        <v>52.39</v>
      </c>
      <c r="AE11" s="2">
        <v>52.39</v>
      </c>
      <c r="AF11" s="2">
        <v>52.39</v>
      </c>
      <c r="AG11" s="2">
        <v>52.39</v>
      </c>
      <c r="AH11" s="2">
        <v>52.39</v>
      </c>
      <c r="AI11" s="2">
        <v>52.39</v>
      </c>
      <c r="AJ11" s="51">
        <f>SUM(D11:AI11)</f>
        <v>1624.100000000001</v>
      </c>
      <c r="AK11" s="1"/>
    </row>
    <row r="12" spans="1:37" ht="14.25">
      <c r="A12" s="47">
        <v>2.3</v>
      </c>
      <c r="B12" s="48" t="s">
        <v>65</v>
      </c>
      <c r="C12" s="49"/>
      <c r="D12" s="2">
        <v>5.24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51">
        <f>SUM(D12:AI12)</f>
        <v>5.24</v>
      </c>
      <c r="AK12" s="1"/>
    </row>
    <row r="13" spans="1:37" ht="14.25">
      <c r="A13" s="47"/>
      <c r="B13" s="48"/>
      <c r="C13" s="4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51"/>
      <c r="AK13" s="1"/>
    </row>
    <row r="14" spans="1:37" ht="15.75">
      <c r="A14" s="47">
        <v>3</v>
      </c>
      <c r="B14" s="48" t="s">
        <v>66</v>
      </c>
      <c r="C14" s="49"/>
      <c r="D14" s="2">
        <f aca="true" t="shared" si="2" ref="D14:AI14">D4-D9</f>
        <v>-1131.44</v>
      </c>
      <c r="E14" s="2">
        <f t="shared" si="2"/>
        <v>-1021.83</v>
      </c>
      <c r="F14" s="2">
        <f t="shared" si="2"/>
        <v>324.5</v>
      </c>
      <c r="G14" s="2">
        <f t="shared" si="2"/>
        <v>324.5</v>
      </c>
      <c r="H14" s="2">
        <f t="shared" si="2"/>
        <v>324.5</v>
      </c>
      <c r="I14" s="2">
        <f t="shared" si="2"/>
        <v>324.5</v>
      </c>
      <c r="J14" s="2">
        <f t="shared" si="2"/>
        <v>324.5</v>
      </c>
      <c r="K14" s="2">
        <f t="shared" si="2"/>
        <v>324.5</v>
      </c>
      <c r="L14" s="2">
        <f t="shared" si="2"/>
        <v>324.5</v>
      </c>
      <c r="M14" s="2">
        <f t="shared" si="2"/>
        <v>324.5</v>
      </c>
      <c r="N14" s="2">
        <f t="shared" si="2"/>
        <v>324.5</v>
      </c>
      <c r="O14" s="2">
        <f t="shared" si="2"/>
        <v>324.5</v>
      </c>
      <c r="P14" s="2">
        <f t="shared" si="2"/>
        <v>324.5</v>
      </c>
      <c r="Q14" s="2">
        <f t="shared" si="2"/>
        <v>324.5</v>
      </c>
      <c r="R14" s="2">
        <f t="shared" si="2"/>
        <v>324.5</v>
      </c>
      <c r="S14" s="2">
        <f t="shared" si="2"/>
        <v>324.5</v>
      </c>
      <c r="T14" s="2">
        <f t="shared" si="2"/>
        <v>324.5</v>
      </c>
      <c r="U14" s="2">
        <f t="shared" si="2"/>
        <v>324.5</v>
      </c>
      <c r="V14" s="2">
        <f t="shared" si="2"/>
        <v>324.5</v>
      </c>
      <c r="W14" s="2">
        <f t="shared" si="2"/>
        <v>324.5</v>
      </c>
      <c r="X14" s="2">
        <f t="shared" si="2"/>
        <v>324.5</v>
      </c>
      <c r="Y14" s="2">
        <f t="shared" si="2"/>
        <v>324.5</v>
      </c>
      <c r="Z14" s="2">
        <f t="shared" si="2"/>
        <v>324.5</v>
      </c>
      <c r="AA14" s="2">
        <f t="shared" si="2"/>
        <v>324.5</v>
      </c>
      <c r="AB14" s="2">
        <f t="shared" si="2"/>
        <v>324.5</v>
      </c>
      <c r="AC14" s="2">
        <f t="shared" si="2"/>
        <v>324.5</v>
      </c>
      <c r="AD14" s="2">
        <f t="shared" si="2"/>
        <v>324.5</v>
      </c>
      <c r="AE14" s="2">
        <f t="shared" si="2"/>
        <v>324.5</v>
      </c>
      <c r="AF14" s="2">
        <f t="shared" si="2"/>
        <v>324.5</v>
      </c>
      <c r="AG14" s="2">
        <f t="shared" si="2"/>
        <v>324.5</v>
      </c>
      <c r="AH14" s="2">
        <f t="shared" si="2"/>
        <v>324.5</v>
      </c>
      <c r="AI14" s="2">
        <f t="shared" si="2"/>
        <v>329.74</v>
      </c>
      <c r="AJ14" s="51">
        <f>SUM(D14:AI14)</f>
        <v>7586.969999999999</v>
      </c>
      <c r="AK14" s="1"/>
    </row>
    <row r="15" spans="1:37" ht="14.25">
      <c r="A15" s="47">
        <v>4</v>
      </c>
      <c r="B15" s="48" t="s">
        <v>67</v>
      </c>
      <c r="C15" s="49"/>
      <c r="D15" s="2">
        <f>D14</f>
        <v>-1131.44</v>
      </c>
      <c r="E15" s="2">
        <f aca="true" t="shared" si="3" ref="E15:AI15">D15+E14</f>
        <v>-2153.27</v>
      </c>
      <c r="F15" s="2">
        <f t="shared" si="3"/>
        <v>-1828.77</v>
      </c>
      <c r="G15" s="2">
        <f t="shared" si="3"/>
        <v>-1504.27</v>
      </c>
      <c r="H15" s="2">
        <f t="shared" si="3"/>
        <v>-1179.77</v>
      </c>
      <c r="I15" s="2">
        <f t="shared" si="3"/>
        <v>-855.27</v>
      </c>
      <c r="J15" s="2">
        <f t="shared" si="3"/>
        <v>-530.77</v>
      </c>
      <c r="K15" s="2">
        <f t="shared" si="3"/>
        <v>-206.26999999999998</v>
      </c>
      <c r="L15" s="2">
        <f t="shared" si="3"/>
        <v>118.23000000000002</v>
      </c>
      <c r="M15" s="2">
        <f t="shared" si="3"/>
        <v>442.73</v>
      </c>
      <c r="N15" s="2">
        <f t="shared" si="3"/>
        <v>767.23</v>
      </c>
      <c r="O15" s="2">
        <f t="shared" si="3"/>
        <v>1091.73</v>
      </c>
      <c r="P15" s="2">
        <f t="shared" si="3"/>
        <v>1416.23</v>
      </c>
      <c r="Q15" s="2">
        <f t="shared" si="3"/>
        <v>1740.73</v>
      </c>
      <c r="R15" s="2">
        <f t="shared" si="3"/>
        <v>2065.23</v>
      </c>
      <c r="S15" s="2">
        <f t="shared" si="3"/>
        <v>2389.73</v>
      </c>
      <c r="T15" s="2">
        <f t="shared" si="3"/>
        <v>2714.23</v>
      </c>
      <c r="U15" s="2">
        <f t="shared" si="3"/>
        <v>3038.73</v>
      </c>
      <c r="V15" s="2">
        <f t="shared" si="3"/>
        <v>3363.23</v>
      </c>
      <c r="W15" s="2">
        <f t="shared" si="3"/>
        <v>3687.73</v>
      </c>
      <c r="X15" s="2">
        <f t="shared" si="3"/>
        <v>4012.23</v>
      </c>
      <c r="Y15" s="2">
        <f t="shared" si="3"/>
        <v>4336.73</v>
      </c>
      <c r="Z15" s="2">
        <f t="shared" si="3"/>
        <v>4661.23</v>
      </c>
      <c r="AA15" s="2">
        <f t="shared" si="3"/>
        <v>4985.73</v>
      </c>
      <c r="AB15" s="2">
        <f t="shared" si="3"/>
        <v>5310.23</v>
      </c>
      <c r="AC15" s="2">
        <f t="shared" si="3"/>
        <v>5634.73</v>
      </c>
      <c r="AD15" s="2">
        <f t="shared" si="3"/>
        <v>5959.23</v>
      </c>
      <c r="AE15" s="2">
        <f t="shared" si="3"/>
        <v>6283.73</v>
      </c>
      <c r="AF15" s="2">
        <f t="shared" si="3"/>
        <v>6608.23</v>
      </c>
      <c r="AG15" s="2">
        <f t="shared" si="3"/>
        <v>6932.73</v>
      </c>
      <c r="AH15" s="2">
        <f t="shared" si="3"/>
        <v>7257.23</v>
      </c>
      <c r="AI15" s="2">
        <f t="shared" si="3"/>
        <v>7586.969999999999</v>
      </c>
      <c r="AJ15" s="51"/>
      <c r="AK15" s="1"/>
    </row>
    <row r="16" spans="1:37" ht="14.25">
      <c r="A16" s="47"/>
      <c r="B16" s="48"/>
      <c r="C16" s="4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51"/>
      <c r="AK16" s="1"/>
    </row>
    <row r="17" spans="1:37" ht="14.25">
      <c r="A17" s="47"/>
      <c r="B17" s="48"/>
      <c r="C17" s="4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51"/>
      <c r="AK17" s="1"/>
    </row>
    <row r="18" spans="1:37" ht="15.75">
      <c r="A18" s="47"/>
      <c r="B18" s="48" t="s">
        <v>68</v>
      </c>
      <c r="C18" s="49"/>
      <c r="D18" s="52">
        <f aca="true" t="shared" si="4" ref="D18:AI18">1/D19</f>
        <v>0.8928571428571428</v>
      </c>
      <c r="E18" s="52">
        <f t="shared" si="4"/>
        <v>0.7971938775510203</v>
      </c>
      <c r="F18" s="52">
        <f t="shared" si="4"/>
        <v>0.7117802478134109</v>
      </c>
      <c r="G18" s="52">
        <f t="shared" si="4"/>
        <v>0.6355180784048311</v>
      </c>
      <c r="H18" s="52">
        <f t="shared" si="4"/>
        <v>0.5674268557185992</v>
      </c>
      <c r="I18" s="52">
        <f t="shared" si="4"/>
        <v>0.5066311211773206</v>
      </c>
      <c r="J18" s="52">
        <f t="shared" si="4"/>
        <v>0.4523492153368934</v>
      </c>
      <c r="K18" s="52">
        <f t="shared" si="4"/>
        <v>0.40388322797936904</v>
      </c>
      <c r="L18" s="52">
        <f t="shared" si="4"/>
        <v>0.36061002498157946</v>
      </c>
      <c r="M18" s="52">
        <f t="shared" si="4"/>
        <v>0.32197323659069593</v>
      </c>
      <c r="N18" s="52">
        <f t="shared" si="4"/>
        <v>0.2874761040988356</v>
      </c>
      <c r="O18" s="52">
        <f t="shared" si="4"/>
        <v>0.25667509294538887</v>
      </c>
      <c r="P18" s="52">
        <f t="shared" si="4"/>
        <v>0.2291741901298115</v>
      </c>
      <c r="Q18" s="52">
        <f t="shared" si="4"/>
        <v>0.20461981261590312</v>
      </c>
      <c r="R18" s="52">
        <f t="shared" si="4"/>
        <v>0.1826962612641992</v>
      </c>
      <c r="S18" s="52">
        <f t="shared" si="4"/>
        <v>0.16312166184303498</v>
      </c>
      <c r="T18" s="52">
        <f t="shared" si="4"/>
        <v>0.14564434093128123</v>
      </c>
      <c r="U18" s="52">
        <f t="shared" si="4"/>
        <v>0.13003959011721536</v>
      </c>
      <c r="V18" s="52">
        <f t="shared" si="4"/>
        <v>0.11610677689037084</v>
      </c>
      <c r="W18" s="52">
        <f t="shared" si="4"/>
        <v>0.10366676508068824</v>
      </c>
      <c r="X18" s="52">
        <f t="shared" si="4"/>
        <v>0.09255961167918592</v>
      </c>
      <c r="Y18" s="52">
        <f t="shared" si="4"/>
        <v>0.08264251042784457</v>
      </c>
      <c r="Z18" s="52">
        <f t="shared" si="4"/>
        <v>0.07378795573914693</v>
      </c>
      <c r="AA18" s="52">
        <f t="shared" si="4"/>
        <v>0.06588210333852403</v>
      </c>
      <c r="AB18" s="52">
        <f t="shared" si="4"/>
        <v>0.05882330655225359</v>
      </c>
      <c r="AC18" s="52">
        <f t="shared" si="4"/>
        <v>0.05252080942165498</v>
      </c>
      <c r="AD18" s="52">
        <f t="shared" si="4"/>
        <v>0.04689357984076337</v>
      </c>
      <c r="AE18" s="52">
        <f t="shared" si="4"/>
        <v>0.04186926771496729</v>
      </c>
      <c r="AF18" s="52">
        <f t="shared" si="4"/>
        <v>0.03738327474550651</v>
      </c>
      <c r="AG18" s="52">
        <f t="shared" si="4"/>
        <v>0.033377923879916525</v>
      </c>
      <c r="AH18" s="52">
        <f t="shared" si="4"/>
        <v>0.029801717749925467</v>
      </c>
      <c r="AI18" s="52">
        <f t="shared" si="4"/>
        <v>0.02660867656243345</v>
      </c>
      <c r="AJ18" s="51"/>
      <c r="AK18" s="1"/>
    </row>
    <row r="19" spans="1:37" ht="15.75">
      <c r="A19" s="47"/>
      <c r="B19" s="48"/>
      <c r="C19" s="49"/>
      <c r="D19" s="52">
        <v>1.12</v>
      </c>
      <c r="E19" s="2">
        <f aca="true" t="shared" si="5" ref="E19:AI19">D19*D20</f>
        <v>1.2544000000000002</v>
      </c>
      <c r="F19" s="2">
        <f t="shared" si="5"/>
        <v>1.4049280000000004</v>
      </c>
      <c r="G19" s="2">
        <f t="shared" si="5"/>
        <v>1.5735193600000006</v>
      </c>
      <c r="H19" s="2">
        <f t="shared" si="5"/>
        <v>1.7623416832000007</v>
      </c>
      <c r="I19" s="2">
        <f t="shared" si="5"/>
        <v>1.973822685184001</v>
      </c>
      <c r="J19" s="2">
        <f t="shared" si="5"/>
        <v>2.2106814074060814</v>
      </c>
      <c r="K19" s="2">
        <f t="shared" si="5"/>
        <v>2.4759631762948113</v>
      </c>
      <c r="L19" s="2">
        <f t="shared" si="5"/>
        <v>2.773078757450189</v>
      </c>
      <c r="M19" s="2">
        <f t="shared" si="5"/>
        <v>3.105848208344212</v>
      </c>
      <c r="N19" s="2">
        <f t="shared" si="5"/>
        <v>3.478549993345518</v>
      </c>
      <c r="O19" s="2">
        <f t="shared" si="5"/>
        <v>3.8959759925469806</v>
      </c>
      <c r="P19" s="2">
        <f t="shared" si="5"/>
        <v>4.363493111652619</v>
      </c>
      <c r="Q19" s="2">
        <f t="shared" si="5"/>
        <v>4.887112285050933</v>
      </c>
      <c r="R19" s="2">
        <f t="shared" si="5"/>
        <v>5.4735657592570455</v>
      </c>
      <c r="S19" s="2">
        <f t="shared" si="5"/>
        <v>6.130393650367892</v>
      </c>
      <c r="T19" s="2">
        <f t="shared" si="5"/>
        <v>6.866040888412039</v>
      </c>
      <c r="U19" s="2">
        <f t="shared" si="5"/>
        <v>7.689965795021484</v>
      </c>
      <c r="V19" s="2">
        <f t="shared" si="5"/>
        <v>8.612761690424064</v>
      </c>
      <c r="W19" s="2">
        <f t="shared" si="5"/>
        <v>9.646293093274952</v>
      </c>
      <c r="X19" s="2">
        <f t="shared" si="5"/>
        <v>10.803848264467948</v>
      </c>
      <c r="Y19" s="2">
        <f t="shared" si="5"/>
        <v>12.100310056204103</v>
      </c>
      <c r="Z19" s="2">
        <f t="shared" si="5"/>
        <v>13.552347262948597</v>
      </c>
      <c r="AA19" s="2">
        <f t="shared" si="5"/>
        <v>15.17862893450243</v>
      </c>
      <c r="AB19" s="2">
        <f t="shared" si="5"/>
        <v>17.000064406642725</v>
      </c>
      <c r="AC19" s="2">
        <f t="shared" si="5"/>
        <v>19.040072135439853</v>
      </c>
      <c r="AD19" s="2">
        <f t="shared" si="5"/>
        <v>21.32488079169264</v>
      </c>
      <c r="AE19" s="2">
        <f t="shared" si="5"/>
        <v>23.88386648669576</v>
      </c>
      <c r="AF19" s="2">
        <f t="shared" si="5"/>
        <v>26.74993046509925</v>
      </c>
      <c r="AG19" s="2">
        <f t="shared" si="5"/>
        <v>29.959922120911163</v>
      </c>
      <c r="AH19" s="2">
        <f t="shared" si="5"/>
        <v>33.555112775420504</v>
      </c>
      <c r="AI19" s="2">
        <f t="shared" si="5"/>
        <v>37.58172630847097</v>
      </c>
      <c r="AJ19" s="51"/>
      <c r="AK19" s="1"/>
    </row>
    <row r="20" spans="1:37" ht="14.25">
      <c r="A20" s="47"/>
      <c r="B20" s="48"/>
      <c r="C20" s="49"/>
      <c r="D20" s="2">
        <f>D19</f>
        <v>1.12</v>
      </c>
      <c r="E20" s="2">
        <f>D20</f>
        <v>1.12</v>
      </c>
      <c r="F20" s="2">
        <f>D20</f>
        <v>1.12</v>
      </c>
      <c r="G20" s="2">
        <f>F20</f>
        <v>1.12</v>
      </c>
      <c r="H20" s="2">
        <f>D20</f>
        <v>1.12</v>
      </c>
      <c r="I20" s="2">
        <f aca="true" t="shared" si="6" ref="I20:AI20">H20</f>
        <v>1.12</v>
      </c>
      <c r="J20" s="2">
        <f t="shared" si="6"/>
        <v>1.12</v>
      </c>
      <c r="K20" s="2">
        <f t="shared" si="6"/>
        <v>1.12</v>
      </c>
      <c r="L20" s="2">
        <f t="shared" si="6"/>
        <v>1.12</v>
      </c>
      <c r="M20" s="2">
        <f t="shared" si="6"/>
        <v>1.12</v>
      </c>
      <c r="N20" s="2">
        <f t="shared" si="6"/>
        <v>1.12</v>
      </c>
      <c r="O20" s="2">
        <f t="shared" si="6"/>
        <v>1.12</v>
      </c>
      <c r="P20" s="2">
        <f t="shared" si="6"/>
        <v>1.12</v>
      </c>
      <c r="Q20" s="2">
        <f t="shared" si="6"/>
        <v>1.12</v>
      </c>
      <c r="R20" s="2">
        <f t="shared" si="6"/>
        <v>1.12</v>
      </c>
      <c r="S20" s="2">
        <f t="shared" si="6"/>
        <v>1.12</v>
      </c>
      <c r="T20" s="2">
        <f t="shared" si="6"/>
        <v>1.12</v>
      </c>
      <c r="U20" s="2">
        <f t="shared" si="6"/>
        <v>1.12</v>
      </c>
      <c r="V20" s="2">
        <f t="shared" si="6"/>
        <v>1.12</v>
      </c>
      <c r="W20" s="2">
        <f t="shared" si="6"/>
        <v>1.12</v>
      </c>
      <c r="X20" s="2">
        <f t="shared" si="6"/>
        <v>1.12</v>
      </c>
      <c r="Y20" s="2">
        <f t="shared" si="6"/>
        <v>1.12</v>
      </c>
      <c r="Z20" s="2">
        <f t="shared" si="6"/>
        <v>1.12</v>
      </c>
      <c r="AA20" s="2">
        <f t="shared" si="6"/>
        <v>1.12</v>
      </c>
      <c r="AB20" s="2">
        <f t="shared" si="6"/>
        <v>1.12</v>
      </c>
      <c r="AC20" s="2">
        <f t="shared" si="6"/>
        <v>1.12</v>
      </c>
      <c r="AD20" s="2">
        <f t="shared" si="6"/>
        <v>1.12</v>
      </c>
      <c r="AE20" s="2">
        <f t="shared" si="6"/>
        <v>1.12</v>
      </c>
      <c r="AF20" s="2">
        <f t="shared" si="6"/>
        <v>1.12</v>
      </c>
      <c r="AG20" s="2">
        <f t="shared" si="6"/>
        <v>1.12</v>
      </c>
      <c r="AH20" s="2">
        <f t="shared" si="6"/>
        <v>1.12</v>
      </c>
      <c r="AI20" s="2">
        <f t="shared" si="6"/>
        <v>1.12</v>
      </c>
      <c r="AJ20" s="51"/>
      <c r="AK20" s="1"/>
    </row>
    <row r="21" spans="1:37" ht="14.25">
      <c r="A21" s="47"/>
      <c r="B21" s="48"/>
      <c r="C21" s="49"/>
      <c r="D21" s="2">
        <f aca="true" t="shared" si="7" ref="D21:AI21">D18*D14</f>
        <v>-1010.2142857142857</v>
      </c>
      <c r="E21" s="2">
        <f t="shared" si="7"/>
        <v>-814.5966198979592</v>
      </c>
      <c r="F21" s="2">
        <f t="shared" si="7"/>
        <v>230.97269041545184</v>
      </c>
      <c r="G21" s="2">
        <f t="shared" si="7"/>
        <v>206.22561644236768</v>
      </c>
      <c r="H21" s="2">
        <f t="shared" si="7"/>
        <v>184.13001468068543</v>
      </c>
      <c r="I21" s="2">
        <f t="shared" si="7"/>
        <v>164.40179882204052</v>
      </c>
      <c r="J21" s="2">
        <f t="shared" si="7"/>
        <v>146.7873203768219</v>
      </c>
      <c r="K21" s="2">
        <f t="shared" si="7"/>
        <v>131.06010747930526</v>
      </c>
      <c r="L21" s="2">
        <f t="shared" si="7"/>
        <v>117.01795310652254</v>
      </c>
      <c r="M21" s="2">
        <f t="shared" si="7"/>
        <v>104.48031527368083</v>
      </c>
      <c r="N21" s="2">
        <f t="shared" si="7"/>
        <v>93.28599578007216</v>
      </c>
      <c r="O21" s="2">
        <f t="shared" si="7"/>
        <v>83.2910676607787</v>
      </c>
      <c r="P21" s="2">
        <f t="shared" si="7"/>
        <v>74.36702469712382</v>
      </c>
      <c r="Q21" s="2">
        <f t="shared" si="7"/>
        <v>66.39912919386056</v>
      </c>
      <c r="R21" s="2">
        <f t="shared" si="7"/>
        <v>59.284936780232634</v>
      </c>
      <c r="S21" s="2">
        <f t="shared" si="7"/>
        <v>52.93297926806485</v>
      </c>
      <c r="T21" s="2">
        <f t="shared" si="7"/>
        <v>47.26158863220076</v>
      </c>
      <c r="U21" s="2">
        <f t="shared" si="7"/>
        <v>42.197846993036386</v>
      </c>
      <c r="V21" s="2">
        <f t="shared" si="7"/>
        <v>37.67664910092534</v>
      </c>
      <c r="W21" s="2">
        <f t="shared" si="7"/>
        <v>33.63986526868334</v>
      </c>
      <c r="X21" s="2">
        <f t="shared" si="7"/>
        <v>30.03559398989583</v>
      </c>
      <c r="Y21" s="2">
        <f t="shared" si="7"/>
        <v>26.81749463383556</v>
      </c>
      <c r="Z21" s="2">
        <f t="shared" si="7"/>
        <v>23.94419163735318</v>
      </c>
      <c r="AA21" s="2">
        <f t="shared" si="7"/>
        <v>21.378742533351048</v>
      </c>
      <c r="AB21" s="2">
        <f t="shared" si="7"/>
        <v>19.088162976206288</v>
      </c>
      <c r="AC21" s="2">
        <f t="shared" si="7"/>
        <v>17.04300265732704</v>
      </c>
      <c r="AD21" s="2">
        <f t="shared" si="7"/>
        <v>15.216966658327715</v>
      </c>
      <c r="AE21" s="2">
        <f t="shared" si="7"/>
        <v>13.586577373506884</v>
      </c>
      <c r="AF21" s="2">
        <f t="shared" si="7"/>
        <v>12.130872654916864</v>
      </c>
      <c r="AG21" s="2">
        <f t="shared" si="7"/>
        <v>10.831136299032913</v>
      </c>
      <c r="AH21" s="2">
        <f t="shared" si="7"/>
        <v>9.670657409850815</v>
      </c>
      <c r="AI21" s="2">
        <f t="shared" si="7"/>
        <v>8.773945009696806</v>
      </c>
      <c r="AJ21" s="51">
        <f>SUM(D21:AI21)</f>
        <v>259.1193381929107</v>
      </c>
      <c r="AK21" s="1"/>
    </row>
    <row r="22" spans="1:37" ht="14.25">
      <c r="A22" s="47"/>
      <c r="B22" s="48"/>
      <c r="C22" s="49"/>
      <c r="D22" s="2">
        <f>D21</f>
        <v>-1010.2142857142857</v>
      </c>
      <c r="E22" s="2">
        <f aca="true" t="shared" si="8" ref="E22:AI22">E21+D22</f>
        <v>-1824.8109056122448</v>
      </c>
      <c r="F22" s="2">
        <f t="shared" si="8"/>
        <v>-1593.838215196793</v>
      </c>
      <c r="G22" s="2">
        <f t="shared" si="8"/>
        <v>-1387.6125987544253</v>
      </c>
      <c r="H22" s="2">
        <f t="shared" si="8"/>
        <v>-1203.4825840737399</v>
      </c>
      <c r="I22" s="2">
        <f t="shared" si="8"/>
        <v>-1039.0807852516994</v>
      </c>
      <c r="J22" s="2">
        <f t="shared" si="8"/>
        <v>-892.2934648748775</v>
      </c>
      <c r="K22" s="2">
        <f t="shared" si="8"/>
        <v>-761.2333573955723</v>
      </c>
      <c r="L22" s="2">
        <f t="shared" si="8"/>
        <v>-644.2154042890497</v>
      </c>
      <c r="M22" s="2">
        <f t="shared" si="8"/>
        <v>-539.7350890153689</v>
      </c>
      <c r="N22" s="2">
        <f t="shared" si="8"/>
        <v>-446.44909323529674</v>
      </c>
      <c r="O22" s="2">
        <f t="shared" si="8"/>
        <v>-363.15802557451804</v>
      </c>
      <c r="P22" s="2">
        <f t="shared" si="8"/>
        <v>-288.7910008773942</v>
      </c>
      <c r="Q22" s="2">
        <f t="shared" si="8"/>
        <v>-222.39187168353362</v>
      </c>
      <c r="R22" s="2">
        <f t="shared" si="8"/>
        <v>-163.10693490330098</v>
      </c>
      <c r="S22" s="2">
        <f t="shared" si="8"/>
        <v>-110.17395563523613</v>
      </c>
      <c r="T22" s="2">
        <f t="shared" si="8"/>
        <v>-62.912367003035364</v>
      </c>
      <c r="U22" s="2">
        <f t="shared" si="8"/>
        <v>-20.714520009998978</v>
      </c>
      <c r="V22" s="2">
        <f t="shared" si="8"/>
        <v>16.96212909092636</v>
      </c>
      <c r="W22" s="2">
        <f t="shared" si="8"/>
        <v>50.6019943596097</v>
      </c>
      <c r="X22" s="2">
        <f t="shared" si="8"/>
        <v>80.63758834950553</v>
      </c>
      <c r="Y22" s="2">
        <f t="shared" si="8"/>
        <v>107.4550829833411</v>
      </c>
      <c r="Z22" s="2">
        <f t="shared" si="8"/>
        <v>131.39927462069429</v>
      </c>
      <c r="AA22" s="2">
        <f t="shared" si="8"/>
        <v>152.77801715404533</v>
      </c>
      <c r="AB22" s="2">
        <f t="shared" si="8"/>
        <v>171.86618013025162</v>
      </c>
      <c r="AC22" s="2">
        <f t="shared" si="8"/>
        <v>188.90918278757866</v>
      </c>
      <c r="AD22" s="2">
        <f t="shared" si="8"/>
        <v>204.12614944590638</v>
      </c>
      <c r="AE22" s="2">
        <f t="shared" si="8"/>
        <v>217.71272681941326</v>
      </c>
      <c r="AF22" s="2">
        <f t="shared" si="8"/>
        <v>229.84359947433012</v>
      </c>
      <c r="AG22" s="2">
        <f t="shared" si="8"/>
        <v>240.67473577336304</v>
      </c>
      <c r="AH22" s="2">
        <f t="shared" si="8"/>
        <v>250.34539318321384</v>
      </c>
      <c r="AI22" s="2">
        <f t="shared" si="8"/>
        <v>259.1193381929107</v>
      </c>
      <c r="AJ22" s="51"/>
      <c r="AK22" s="1"/>
    </row>
    <row r="23" spans="1:37" ht="14.25">
      <c r="A23" s="47"/>
      <c r="B23" s="48"/>
      <c r="C23" s="4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51"/>
      <c r="AK23" s="1"/>
    </row>
    <row r="24" spans="1:37" ht="15.75">
      <c r="A24" s="47"/>
      <c r="B24" s="48" t="s">
        <v>69</v>
      </c>
      <c r="C24" s="49"/>
      <c r="D24" s="52">
        <f aca="true" t="shared" si="9" ref="D24:AI24">1/D25</f>
        <v>0.9090909090909091</v>
      </c>
      <c r="E24" s="52">
        <f t="shared" si="9"/>
        <v>0.8264462809917354</v>
      </c>
      <c r="F24" s="52">
        <f t="shared" si="9"/>
        <v>0.7513148009015775</v>
      </c>
      <c r="G24" s="52">
        <f t="shared" si="9"/>
        <v>0.6830134553650704</v>
      </c>
      <c r="H24" s="52">
        <f t="shared" si="9"/>
        <v>0.6209213230591549</v>
      </c>
      <c r="I24" s="52">
        <f t="shared" si="9"/>
        <v>0.5644739300537771</v>
      </c>
      <c r="J24" s="52">
        <f t="shared" si="9"/>
        <v>0.5131581182307063</v>
      </c>
      <c r="K24" s="52">
        <f t="shared" si="9"/>
        <v>0.4665073802097331</v>
      </c>
      <c r="L24" s="52">
        <f t="shared" si="9"/>
        <v>0.42409761837248455</v>
      </c>
      <c r="M24" s="52">
        <f t="shared" si="9"/>
        <v>0.3855432894295314</v>
      </c>
      <c r="N24" s="52">
        <f t="shared" si="9"/>
        <v>0.35049389948139215</v>
      </c>
      <c r="O24" s="52">
        <f t="shared" si="9"/>
        <v>0.31863081771035645</v>
      </c>
      <c r="P24" s="52">
        <f t="shared" si="9"/>
        <v>0.2896643797366877</v>
      </c>
      <c r="Q24" s="52">
        <f t="shared" si="9"/>
        <v>0.2633312543060797</v>
      </c>
      <c r="R24" s="52">
        <f t="shared" si="9"/>
        <v>0.23939204936916333</v>
      </c>
      <c r="S24" s="52">
        <f t="shared" si="9"/>
        <v>0.2176291357901485</v>
      </c>
      <c r="T24" s="52">
        <f t="shared" si="9"/>
        <v>0.197844668900135</v>
      </c>
      <c r="U24" s="52">
        <f t="shared" si="9"/>
        <v>0.1798587899092136</v>
      </c>
      <c r="V24" s="52">
        <f t="shared" si="9"/>
        <v>0.16350799082655781</v>
      </c>
      <c r="W24" s="52">
        <f t="shared" si="9"/>
        <v>0.14864362802414346</v>
      </c>
      <c r="X24" s="52">
        <f t="shared" si="9"/>
        <v>0.1351305709310395</v>
      </c>
      <c r="Y24" s="52">
        <f t="shared" si="9"/>
        <v>0.12284597357367227</v>
      </c>
      <c r="Z24" s="52">
        <f t="shared" si="9"/>
        <v>0.11167815779424752</v>
      </c>
      <c r="AA24" s="52">
        <f t="shared" si="9"/>
        <v>0.10152559799477046</v>
      </c>
      <c r="AB24" s="52">
        <f t="shared" si="9"/>
        <v>0.09229599817706405</v>
      </c>
      <c r="AC24" s="52">
        <f t="shared" si="9"/>
        <v>0.08390545288824004</v>
      </c>
      <c r="AD24" s="52">
        <f t="shared" si="9"/>
        <v>0.07627768444385459</v>
      </c>
      <c r="AE24" s="52">
        <f t="shared" si="9"/>
        <v>0.06934334949441325</v>
      </c>
      <c r="AF24" s="52">
        <f t="shared" si="9"/>
        <v>0.06303940863128477</v>
      </c>
      <c r="AG24" s="52">
        <f t="shared" si="9"/>
        <v>0.057308553301167964</v>
      </c>
      <c r="AH24" s="52">
        <f t="shared" si="9"/>
        <v>0.0520986848192436</v>
      </c>
      <c r="AI24" s="52">
        <f t="shared" si="9"/>
        <v>0.04736244074476691</v>
      </c>
      <c r="AJ24" s="51"/>
      <c r="AK24" s="1"/>
    </row>
    <row r="25" spans="1:37" ht="15.75">
      <c r="A25" s="47"/>
      <c r="B25" s="48"/>
      <c r="C25" s="49"/>
      <c r="D25" s="52">
        <v>1.1</v>
      </c>
      <c r="E25" s="52">
        <f aca="true" t="shared" si="10" ref="E25:AI25">D25*D26</f>
        <v>1.2100000000000002</v>
      </c>
      <c r="F25" s="52">
        <f t="shared" si="10"/>
        <v>1.3310000000000004</v>
      </c>
      <c r="G25" s="52">
        <f t="shared" si="10"/>
        <v>1.4641000000000006</v>
      </c>
      <c r="H25" s="52">
        <f t="shared" si="10"/>
        <v>1.6105100000000008</v>
      </c>
      <c r="I25" s="52">
        <f t="shared" si="10"/>
        <v>1.771561000000001</v>
      </c>
      <c r="J25" s="52">
        <f t="shared" si="10"/>
        <v>1.9487171000000014</v>
      </c>
      <c r="K25" s="52">
        <f t="shared" si="10"/>
        <v>2.1435888100000016</v>
      </c>
      <c r="L25" s="52">
        <f t="shared" si="10"/>
        <v>2.357947691000002</v>
      </c>
      <c r="M25" s="52">
        <f t="shared" si="10"/>
        <v>2.5937424601000023</v>
      </c>
      <c r="N25" s="52">
        <f t="shared" si="10"/>
        <v>2.853116706110003</v>
      </c>
      <c r="O25" s="52">
        <f t="shared" si="10"/>
        <v>3.1384283767210035</v>
      </c>
      <c r="P25" s="52">
        <f t="shared" si="10"/>
        <v>3.4522712143931042</v>
      </c>
      <c r="Q25" s="52">
        <f t="shared" si="10"/>
        <v>3.797498335832415</v>
      </c>
      <c r="R25" s="52">
        <f t="shared" si="10"/>
        <v>4.177248169415656</v>
      </c>
      <c r="S25" s="52">
        <f t="shared" si="10"/>
        <v>4.594972986357222</v>
      </c>
      <c r="T25" s="52">
        <f t="shared" si="10"/>
        <v>5.054470284992944</v>
      </c>
      <c r="U25" s="52">
        <f t="shared" si="10"/>
        <v>5.559917313492239</v>
      </c>
      <c r="V25" s="52">
        <f t="shared" si="10"/>
        <v>6.115909044841463</v>
      </c>
      <c r="W25" s="52">
        <f t="shared" si="10"/>
        <v>6.72749994932561</v>
      </c>
      <c r="X25" s="52">
        <f t="shared" si="10"/>
        <v>7.400249944258172</v>
      </c>
      <c r="Y25" s="52">
        <f t="shared" si="10"/>
        <v>8.140274938683989</v>
      </c>
      <c r="Z25" s="52">
        <f t="shared" si="10"/>
        <v>8.954302432552389</v>
      </c>
      <c r="AA25" s="52">
        <f t="shared" si="10"/>
        <v>9.849732675807628</v>
      </c>
      <c r="AB25" s="52">
        <f t="shared" si="10"/>
        <v>10.834705943388391</v>
      </c>
      <c r="AC25" s="52">
        <f t="shared" si="10"/>
        <v>11.91817653772723</v>
      </c>
      <c r="AD25" s="52">
        <f t="shared" si="10"/>
        <v>13.109994191499954</v>
      </c>
      <c r="AE25" s="52">
        <f t="shared" si="10"/>
        <v>14.420993610649951</v>
      </c>
      <c r="AF25" s="52">
        <f t="shared" si="10"/>
        <v>15.863092971714948</v>
      </c>
      <c r="AG25" s="52">
        <f t="shared" si="10"/>
        <v>17.449402268886445</v>
      </c>
      <c r="AH25" s="52">
        <f t="shared" si="10"/>
        <v>19.19434249577509</v>
      </c>
      <c r="AI25" s="52">
        <f t="shared" si="10"/>
        <v>21.1137767453526</v>
      </c>
      <c r="AJ25" s="51"/>
      <c r="AK25" s="1"/>
    </row>
    <row r="26" spans="1:37" ht="14.25">
      <c r="A26" s="47"/>
      <c r="B26" s="48"/>
      <c r="C26" s="49"/>
      <c r="D26" s="2">
        <f>D25</f>
        <v>1.1</v>
      </c>
      <c r="E26" s="2">
        <f aca="true" t="shared" si="11" ref="E26:AI26">D26</f>
        <v>1.1</v>
      </c>
      <c r="F26" s="2">
        <f t="shared" si="11"/>
        <v>1.1</v>
      </c>
      <c r="G26" s="2">
        <f t="shared" si="11"/>
        <v>1.1</v>
      </c>
      <c r="H26" s="2">
        <f t="shared" si="11"/>
        <v>1.1</v>
      </c>
      <c r="I26" s="2">
        <f t="shared" si="11"/>
        <v>1.1</v>
      </c>
      <c r="J26" s="2">
        <f t="shared" si="11"/>
        <v>1.1</v>
      </c>
      <c r="K26" s="2">
        <f t="shared" si="11"/>
        <v>1.1</v>
      </c>
      <c r="L26" s="2">
        <f t="shared" si="11"/>
        <v>1.1</v>
      </c>
      <c r="M26" s="2">
        <f t="shared" si="11"/>
        <v>1.1</v>
      </c>
      <c r="N26" s="2">
        <f t="shared" si="11"/>
        <v>1.1</v>
      </c>
      <c r="O26" s="2">
        <f t="shared" si="11"/>
        <v>1.1</v>
      </c>
      <c r="P26" s="2">
        <f t="shared" si="11"/>
        <v>1.1</v>
      </c>
      <c r="Q26" s="2">
        <f t="shared" si="11"/>
        <v>1.1</v>
      </c>
      <c r="R26" s="2">
        <f t="shared" si="11"/>
        <v>1.1</v>
      </c>
      <c r="S26" s="2">
        <f t="shared" si="11"/>
        <v>1.1</v>
      </c>
      <c r="T26" s="2">
        <f t="shared" si="11"/>
        <v>1.1</v>
      </c>
      <c r="U26" s="2">
        <f t="shared" si="11"/>
        <v>1.1</v>
      </c>
      <c r="V26" s="2">
        <f t="shared" si="11"/>
        <v>1.1</v>
      </c>
      <c r="W26" s="2">
        <f t="shared" si="11"/>
        <v>1.1</v>
      </c>
      <c r="X26" s="2">
        <f t="shared" si="11"/>
        <v>1.1</v>
      </c>
      <c r="Y26" s="2">
        <f t="shared" si="11"/>
        <v>1.1</v>
      </c>
      <c r="Z26" s="2">
        <f t="shared" si="11"/>
        <v>1.1</v>
      </c>
      <c r="AA26" s="2">
        <f t="shared" si="11"/>
        <v>1.1</v>
      </c>
      <c r="AB26" s="2">
        <f t="shared" si="11"/>
        <v>1.1</v>
      </c>
      <c r="AC26" s="2">
        <f t="shared" si="11"/>
        <v>1.1</v>
      </c>
      <c r="AD26" s="2">
        <f t="shared" si="11"/>
        <v>1.1</v>
      </c>
      <c r="AE26" s="2">
        <f t="shared" si="11"/>
        <v>1.1</v>
      </c>
      <c r="AF26" s="2">
        <f t="shared" si="11"/>
        <v>1.1</v>
      </c>
      <c r="AG26" s="2">
        <f t="shared" si="11"/>
        <v>1.1</v>
      </c>
      <c r="AH26" s="2">
        <f t="shared" si="11"/>
        <v>1.1</v>
      </c>
      <c r="AI26" s="2">
        <f t="shared" si="11"/>
        <v>1.1</v>
      </c>
      <c r="AJ26" s="51"/>
      <c r="AK26" s="1"/>
    </row>
    <row r="27" spans="1:37" ht="14.25">
      <c r="A27" s="47"/>
      <c r="B27" s="48"/>
      <c r="C27" s="49"/>
      <c r="D27" s="2">
        <f aca="true" t="shared" si="12" ref="D27:AI27">D24*D14</f>
        <v>-1028.581818181818</v>
      </c>
      <c r="E27" s="2">
        <f t="shared" si="12"/>
        <v>-844.4876033057851</v>
      </c>
      <c r="F27" s="2">
        <f t="shared" si="12"/>
        <v>243.80165289256192</v>
      </c>
      <c r="G27" s="2">
        <f t="shared" si="12"/>
        <v>221.63786626596536</v>
      </c>
      <c r="H27" s="2">
        <f t="shared" si="12"/>
        <v>201.48896933269577</v>
      </c>
      <c r="I27" s="2">
        <f t="shared" si="12"/>
        <v>183.17179030245066</v>
      </c>
      <c r="J27" s="2">
        <f t="shared" si="12"/>
        <v>166.5198093658642</v>
      </c>
      <c r="K27" s="2">
        <f t="shared" si="12"/>
        <v>151.38164487805838</v>
      </c>
      <c r="L27" s="2">
        <f t="shared" si="12"/>
        <v>137.61967716187124</v>
      </c>
      <c r="M27" s="2">
        <f t="shared" si="12"/>
        <v>125.10879741988295</v>
      </c>
      <c r="N27" s="2">
        <f t="shared" si="12"/>
        <v>113.73527038171176</v>
      </c>
      <c r="O27" s="2">
        <f t="shared" si="12"/>
        <v>103.39570034701067</v>
      </c>
      <c r="P27" s="2">
        <f t="shared" si="12"/>
        <v>93.99609122455516</v>
      </c>
      <c r="Q27" s="2">
        <f t="shared" si="12"/>
        <v>85.45099202232285</v>
      </c>
      <c r="R27" s="2">
        <f t="shared" si="12"/>
        <v>77.6827200202935</v>
      </c>
      <c r="S27" s="2">
        <f t="shared" si="12"/>
        <v>70.62065456390319</v>
      </c>
      <c r="T27" s="2">
        <f t="shared" si="12"/>
        <v>64.20059505809381</v>
      </c>
      <c r="U27" s="2">
        <f t="shared" si="12"/>
        <v>58.36417732553982</v>
      </c>
      <c r="V27" s="2">
        <f t="shared" si="12"/>
        <v>53.05834302321801</v>
      </c>
      <c r="W27" s="2">
        <f t="shared" si="12"/>
        <v>48.23485729383455</v>
      </c>
      <c r="X27" s="2">
        <f t="shared" si="12"/>
        <v>43.84987026712232</v>
      </c>
      <c r="Y27" s="2">
        <f t="shared" si="12"/>
        <v>39.863518424656654</v>
      </c>
      <c r="Z27" s="2">
        <f t="shared" si="12"/>
        <v>36.239562204233316</v>
      </c>
      <c r="AA27" s="2">
        <f t="shared" si="12"/>
        <v>32.94505654930301</v>
      </c>
      <c r="AB27" s="2">
        <f t="shared" si="12"/>
        <v>29.950051408457284</v>
      </c>
      <c r="AC27" s="2">
        <f t="shared" si="12"/>
        <v>27.227319462233893</v>
      </c>
      <c r="AD27" s="2">
        <f t="shared" si="12"/>
        <v>24.752108602030816</v>
      </c>
      <c r="AE27" s="2">
        <f t="shared" si="12"/>
        <v>22.501916910937098</v>
      </c>
      <c r="AF27" s="2">
        <f t="shared" si="12"/>
        <v>20.456288100851907</v>
      </c>
      <c r="AG27" s="2">
        <f t="shared" si="12"/>
        <v>18.596625546229003</v>
      </c>
      <c r="AH27" s="2">
        <f t="shared" si="12"/>
        <v>16.90602322384455</v>
      </c>
      <c r="AI27" s="2">
        <f t="shared" si="12"/>
        <v>15.61729121117944</v>
      </c>
      <c r="AJ27" s="51">
        <f>SUM(D27:AI27)</f>
        <v>655.3058193033097</v>
      </c>
      <c r="AK27" s="1"/>
    </row>
    <row r="28" spans="1:37" ht="14.25">
      <c r="A28" s="47"/>
      <c r="B28" s="48"/>
      <c r="C28" s="49"/>
      <c r="D28" s="2">
        <f>D27</f>
        <v>-1028.581818181818</v>
      </c>
      <c r="E28" s="2">
        <f aca="true" t="shared" si="13" ref="E28:AI28">E27+D28</f>
        <v>-1873.0694214876032</v>
      </c>
      <c r="F28" s="2">
        <f t="shared" si="13"/>
        <v>-1629.2677685950414</v>
      </c>
      <c r="G28" s="2">
        <f t="shared" si="13"/>
        <v>-1407.629902329076</v>
      </c>
      <c r="H28" s="2">
        <f t="shared" si="13"/>
        <v>-1206.1409329963803</v>
      </c>
      <c r="I28" s="2">
        <f t="shared" si="13"/>
        <v>-1022.9691426939297</v>
      </c>
      <c r="J28" s="2">
        <f t="shared" si="13"/>
        <v>-856.4493333280654</v>
      </c>
      <c r="K28" s="2">
        <f t="shared" si="13"/>
        <v>-705.067688450007</v>
      </c>
      <c r="L28" s="2">
        <f t="shared" si="13"/>
        <v>-567.4480112881358</v>
      </c>
      <c r="M28" s="2">
        <f t="shared" si="13"/>
        <v>-442.3392138682529</v>
      </c>
      <c r="N28" s="2">
        <f t="shared" si="13"/>
        <v>-328.60394348654114</v>
      </c>
      <c r="O28" s="2">
        <f t="shared" si="13"/>
        <v>-225.20824313953045</v>
      </c>
      <c r="P28" s="2">
        <f t="shared" si="13"/>
        <v>-131.2121519149753</v>
      </c>
      <c r="Q28" s="2">
        <f t="shared" si="13"/>
        <v>-45.761159892652444</v>
      </c>
      <c r="R28" s="2">
        <f t="shared" si="13"/>
        <v>31.921560127641058</v>
      </c>
      <c r="S28" s="2">
        <f t="shared" si="13"/>
        <v>102.54221469154425</v>
      </c>
      <c r="T28" s="2">
        <f t="shared" si="13"/>
        <v>166.74280974963807</v>
      </c>
      <c r="U28" s="2">
        <f t="shared" si="13"/>
        <v>225.1069870751779</v>
      </c>
      <c r="V28" s="2">
        <f t="shared" si="13"/>
        <v>278.1653300983959</v>
      </c>
      <c r="W28" s="2">
        <f t="shared" si="13"/>
        <v>326.40018739223046</v>
      </c>
      <c r="X28" s="2">
        <f t="shared" si="13"/>
        <v>370.25005765935276</v>
      </c>
      <c r="Y28" s="2">
        <f t="shared" si="13"/>
        <v>410.1135760840094</v>
      </c>
      <c r="Z28" s="2">
        <f t="shared" si="13"/>
        <v>446.35313828824275</v>
      </c>
      <c r="AA28" s="2">
        <f t="shared" si="13"/>
        <v>479.29819483754574</v>
      </c>
      <c r="AB28" s="2">
        <f t="shared" si="13"/>
        <v>509.248246246003</v>
      </c>
      <c r="AC28" s="2">
        <f t="shared" si="13"/>
        <v>536.4755657082369</v>
      </c>
      <c r="AD28" s="2">
        <f t="shared" si="13"/>
        <v>561.2276743102677</v>
      </c>
      <c r="AE28" s="2">
        <f t="shared" si="13"/>
        <v>583.7295912212048</v>
      </c>
      <c r="AF28" s="2">
        <f t="shared" si="13"/>
        <v>604.1858793220567</v>
      </c>
      <c r="AG28" s="2">
        <f t="shared" si="13"/>
        <v>622.7825048682857</v>
      </c>
      <c r="AH28" s="2">
        <f t="shared" si="13"/>
        <v>639.6885280921302</v>
      </c>
      <c r="AI28" s="2">
        <f t="shared" si="13"/>
        <v>655.3058193033097</v>
      </c>
      <c r="AJ28" s="51"/>
      <c r="AK28" s="1"/>
    </row>
    <row r="29" spans="1:37" ht="14.25">
      <c r="A29" s="47"/>
      <c r="B29" s="48"/>
      <c r="C29" s="4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51"/>
      <c r="AK29" s="1"/>
    </row>
    <row r="30" spans="1:37" ht="15.75">
      <c r="A30" s="47"/>
      <c r="B30" s="48" t="s">
        <v>70</v>
      </c>
      <c r="C30" s="49"/>
      <c r="D30" s="52">
        <f aca="true" t="shared" si="14" ref="D30:AI30">1/D31</f>
        <v>0.8220304151253597</v>
      </c>
      <c r="E30" s="52">
        <f t="shared" si="14"/>
        <v>0.6757340033911712</v>
      </c>
      <c r="F30" s="52">
        <f t="shared" si="14"/>
        <v>0.5554739033219657</v>
      </c>
      <c r="G30" s="52">
        <f t="shared" si="14"/>
        <v>0.4566164433390593</v>
      </c>
      <c r="H30" s="52">
        <f t="shared" si="14"/>
        <v>0.3753526044710722</v>
      </c>
      <c r="I30" s="52">
        <f t="shared" si="14"/>
        <v>0.3085512572717405</v>
      </c>
      <c r="J30" s="52">
        <f t="shared" si="14"/>
        <v>0.25363851810254046</v>
      </c>
      <c r="K30" s="52">
        <f t="shared" si="14"/>
        <v>0.2084985763276124</v>
      </c>
      <c r="L30" s="52">
        <f t="shared" si="14"/>
        <v>0.17139217125163372</v>
      </c>
      <c r="M30" s="52">
        <f t="shared" si="14"/>
        <v>0.14088957768321722</v>
      </c>
      <c r="N30" s="52">
        <f t="shared" si="14"/>
        <v>0.11581551802977165</v>
      </c>
      <c r="O30" s="52">
        <f t="shared" si="14"/>
        <v>0.09520387836397178</v>
      </c>
      <c r="P30" s="52">
        <f t="shared" si="14"/>
        <v>0.07826048365307997</v>
      </c>
      <c r="Q30" s="52">
        <f t="shared" si="14"/>
        <v>0.06433249786525276</v>
      </c>
      <c r="R30" s="52">
        <f t="shared" si="14"/>
        <v>0.052883269926225045</v>
      </c>
      <c r="S30" s="52">
        <f t="shared" si="14"/>
        <v>0.04347165633064122</v>
      </c>
      <c r="T30" s="52">
        <f t="shared" si="14"/>
        <v>0.03573502369966397</v>
      </c>
      <c r="U30" s="52">
        <f t="shared" si="14"/>
        <v>0.029375276366349342</v>
      </c>
      <c r="V30" s="52">
        <f t="shared" si="14"/>
        <v>0.024147370625852316</v>
      </c>
      <c r="W30" s="52">
        <f t="shared" si="14"/>
        <v>0.019849873099755295</v>
      </c>
      <c r="X30" s="52">
        <f t="shared" si="14"/>
        <v>0.01631719942437756</v>
      </c>
      <c r="Y30" s="52">
        <f t="shared" si="14"/>
        <v>0.013413234216504364</v>
      </c>
      <c r="Z30" s="52">
        <f t="shared" si="14"/>
        <v>0.011026086491166761</v>
      </c>
      <c r="AA30" s="52">
        <f t="shared" si="14"/>
        <v>0.009063778455541934</v>
      </c>
      <c r="AB30" s="52">
        <f t="shared" si="14"/>
        <v>0.007450701566413427</v>
      </c>
      <c r="AC30" s="52">
        <f t="shared" si="14"/>
        <v>0.006124703301613997</v>
      </c>
      <c r="AD30" s="52">
        <f t="shared" si="14"/>
        <v>0.0050346923975454145</v>
      </c>
      <c r="AE30" s="52">
        <f t="shared" si="14"/>
        <v>0.00413867028158275</v>
      </c>
      <c r="AF30" s="52">
        <f t="shared" si="14"/>
        <v>0.003402112849636457</v>
      </c>
      <c r="AG30" s="52">
        <f t="shared" si="14"/>
        <v>0.002796640238089978</v>
      </c>
      <c r="AH30" s="52">
        <f t="shared" si="14"/>
        <v>0.002298923335873389</v>
      </c>
      <c r="AI30" s="52">
        <f t="shared" si="14"/>
        <v>0.0018897849041293788</v>
      </c>
      <c r="AJ30" s="51"/>
      <c r="AK30" s="1"/>
    </row>
    <row r="31" spans="1:37" ht="15.75">
      <c r="A31" s="47"/>
      <c r="B31" s="48"/>
      <c r="C31" s="49"/>
      <c r="D31" s="52">
        <v>1.2165</v>
      </c>
      <c r="E31" s="52">
        <f aca="true" t="shared" si="15" ref="E31:AI31">D31*D32</f>
        <v>1.47987225</v>
      </c>
      <c r="F31" s="52">
        <f t="shared" si="15"/>
        <v>1.8002645921249998</v>
      </c>
      <c r="G31" s="52">
        <f t="shared" si="15"/>
        <v>2.190021876320062</v>
      </c>
      <c r="H31" s="52">
        <f t="shared" si="15"/>
        <v>2.664161612543355</v>
      </c>
      <c r="I31" s="52">
        <f t="shared" si="15"/>
        <v>3.240952601658991</v>
      </c>
      <c r="J31" s="52">
        <f t="shared" si="15"/>
        <v>3.9426188399181625</v>
      </c>
      <c r="K31" s="52">
        <f t="shared" si="15"/>
        <v>4.796195818760444</v>
      </c>
      <c r="L31" s="52">
        <f t="shared" si="15"/>
        <v>5.83457221352208</v>
      </c>
      <c r="M31" s="52">
        <f t="shared" si="15"/>
        <v>7.09775709774961</v>
      </c>
      <c r="N31" s="52">
        <f t="shared" si="15"/>
        <v>8.6344215094124</v>
      </c>
      <c r="O31" s="52">
        <f t="shared" si="15"/>
        <v>10.503773766200183</v>
      </c>
      <c r="P31" s="52">
        <f t="shared" si="15"/>
        <v>12.777840786582521</v>
      </c>
      <c r="Q31" s="52">
        <f t="shared" si="15"/>
        <v>15.544243316877637</v>
      </c>
      <c r="R31" s="52">
        <f t="shared" si="15"/>
        <v>18.909571994981643</v>
      </c>
      <c r="S31" s="52">
        <f t="shared" si="15"/>
        <v>23.00349433189517</v>
      </c>
      <c r="T31" s="52">
        <f t="shared" si="15"/>
        <v>27.983750854750472</v>
      </c>
      <c r="U31" s="52">
        <f t="shared" si="15"/>
        <v>34.04223291480395</v>
      </c>
      <c r="V31" s="52">
        <f t="shared" si="15"/>
        <v>41.412376340859</v>
      </c>
      <c r="W31" s="52">
        <f t="shared" si="15"/>
        <v>50.37815581865497</v>
      </c>
      <c r="X31" s="52">
        <f t="shared" si="15"/>
        <v>61.28502655339376</v>
      </c>
      <c r="Y31" s="52">
        <f t="shared" si="15"/>
        <v>74.5532348022035</v>
      </c>
      <c r="Z31" s="52">
        <f t="shared" si="15"/>
        <v>90.69401013688056</v>
      </c>
      <c r="AA31" s="52">
        <f t="shared" si="15"/>
        <v>110.3292633315152</v>
      </c>
      <c r="AB31" s="52">
        <f t="shared" si="15"/>
        <v>134.21554884278822</v>
      </c>
      <c r="AC31" s="52">
        <f t="shared" si="15"/>
        <v>163.27321516725186</v>
      </c>
      <c r="AD31" s="52">
        <f t="shared" si="15"/>
        <v>198.6218662509619</v>
      </c>
      <c r="AE31" s="52">
        <f t="shared" si="15"/>
        <v>241.62350029429513</v>
      </c>
      <c r="AF31" s="52">
        <f t="shared" si="15"/>
        <v>293.93498810801</v>
      </c>
      <c r="AG31" s="52">
        <f t="shared" si="15"/>
        <v>357.5719130333941</v>
      </c>
      <c r="AH31" s="52">
        <f t="shared" si="15"/>
        <v>434.9862322051239</v>
      </c>
      <c r="AI31" s="52">
        <f t="shared" si="15"/>
        <v>529.1607514775332</v>
      </c>
      <c r="AJ31" s="51"/>
      <c r="AK31" s="1"/>
    </row>
    <row r="32" spans="1:37" ht="14.25">
      <c r="A32" s="47"/>
      <c r="B32" s="48"/>
      <c r="C32" s="49"/>
      <c r="D32" s="2">
        <f>D31</f>
        <v>1.2165</v>
      </c>
      <c r="E32" s="2">
        <f aca="true" t="shared" si="16" ref="E32:AI32">D32</f>
        <v>1.2165</v>
      </c>
      <c r="F32" s="2">
        <f t="shared" si="16"/>
        <v>1.2165</v>
      </c>
      <c r="G32" s="2">
        <f t="shared" si="16"/>
        <v>1.2165</v>
      </c>
      <c r="H32" s="2">
        <f t="shared" si="16"/>
        <v>1.2165</v>
      </c>
      <c r="I32" s="2">
        <f t="shared" si="16"/>
        <v>1.2165</v>
      </c>
      <c r="J32" s="2">
        <f t="shared" si="16"/>
        <v>1.2165</v>
      </c>
      <c r="K32" s="2">
        <f t="shared" si="16"/>
        <v>1.2165</v>
      </c>
      <c r="L32" s="2">
        <f t="shared" si="16"/>
        <v>1.2165</v>
      </c>
      <c r="M32" s="2">
        <f t="shared" si="16"/>
        <v>1.2165</v>
      </c>
      <c r="N32" s="2">
        <f t="shared" si="16"/>
        <v>1.2165</v>
      </c>
      <c r="O32" s="2">
        <f t="shared" si="16"/>
        <v>1.2165</v>
      </c>
      <c r="P32" s="2">
        <f t="shared" si="16"/>
        <v>1.2165</v>
      </c>
      <c r="Q32" s="2">
        <f t="shared" si="16"/>
        <v>1.2165</v>
      </c>
      <c r="R32" s="2">
        <f t="shared" si="16"/>
        <v>1.2165</v>
      </c>
      <c r="S32" s="2">
        <f t="shared" si="16"/>
        <v>1.2165</v>
      </c>
      <c r="T32" s="2">
        <f t="shared" si="16"/>
        <v>1.2165</v>
      </c>
      <c r="U32" s="2">
        <f t="shared" si="16"/>
        <v>1.2165</v>
      </c>
      <c r="V32" s="2">
        <f t="shared" si="16"/>
        <v>1.2165</v>
      </c>
      <c r="W32" s="2">
        <f t="shared" si="16"/>
        <v>1.2165</v>
      </c>
      <c r="X32" s="2">
        <f t="shared" si="16"/>
        <v>1.2165</v>
      </c>
      <c r="Y32" s="2">
        <f t="shared" si="16"/>
        <v>1.2165</v>
      </c>
      <c r="Z32" s="2">
        <f t="shared" si="16"/>
        <v>1.2165</v>
      </c>
      <c r="AA32" s="2">
        <f t="shared" si="16"/>
        <v>1.2165</v>
      </c>
      <c r="AB32" s="2">
        <f t="shared" si="16"/>
        <v>1.2165</v>
      </c>
      <c r="AC32" s="2">
        <f t="shared" si="16"/>
        <v>1.2165</v>
      </c>
      <c r="AD32" s="2">
        <f t="shared" si="16"/>
        <v>1.2165</v>
      </c>
      <c r="AE32" s="2">
        <f t="shared" si="16"/>
        <v>1.2165</v>
      </c>
      <c r="AF32" s="2">
        <f t="shared" si="16"/>
        <v>1.2165</v>
      </c>
      <c r="AG32" s="2">
        <f t="shared" si="16"/>
        <v>1.2165</v>
      </c>
      <c r="AH32" s="2">
        <f t="shared" si="16"/>
        <v>1.2165</v>
      </c>
      <c r="AI32" s="2">
        <f t="shared" si="16"/>
        <v>1.2165</v>
      </c>
      <c r="AJ32" s="51"/>
      <c r="AK32" s="1"/>
    </row>
    <row r="33" spans="1:37" ht="14.25">
      <c r="A33" s="47"/>
      <c r="B33" s="48"/>
      <c r="C33" s="49"/>
      <c r="D33" s="2">
        <f aca="true" t="shared" si="17" ref="D33:AI33">D30*D14</f>
        <v>-930.078092889437</v>
      </c>
      <c r="E33" s="2">
        <f t="shared" si="17"/>
        <v>-690.4852766852005</v>
      </c>
      <c r="F33" s="2">
        <f t="shared" si="17"/>
        <v>180.25128162797785</v>
      </c>
      <c r="G33" s="2">
        <f t="shared" si="17"/>
        <v>148.17203586352474</v>
      </c>
      <c r="H33" s="2">
        <f t="shared" si="17"/>
        <v>121.80192015086294</v>
      </c>
      <c r="I33" s="2">
        <f t="shared" si="17"/>
        <v>100.12488298467979</v>
      </c>
      <c r="J33" s="2">
        <f t="shared" si="17"/>
        <v>82.30569912427438</v>
      </c>
      <c r="K33" s="2">
        <f t="shared" si="17"/>
        <v>67.65778801831023</v>
      </c>
      <c r="L33" s="2">
        <f t="shared" si="17"/>
        <v>55.61675957115514</v>
      </c>
      <c r="M33" s="2">
        <f t="shared" si="17"/>
        <v>45.71866795820399</v>
      </c>
      <c r="N33" s="2">
        <f t="shared" si="17"/>
        <v>37.5821356006609</v>
      </c>
      <c r="O33" s="2">
        <f t="shared" si="17"/>
        <v>30.89365852910884</v>
      </c>
      <c r="P33" s="2">
        <f t="shared" si="17"/>
        <v>25.39552694542445</v>
      </c>
      <c r="Q33" s="2">
        <f t="shared" si="17"/>
        <v>20.87589555727452</v>
      </c>
      <c r="R33" s="2">
        <f t="shared" si="17"/>
        <v>17.160621091060026</v>
      </c>
      <c r="S33" s="2">
        <f t="shared" si="17"/>
        <v>14.106552479293075</v>
      </c>
      <c r="T33" s="2">
        <f t="shared" si="17"/>
        <v>11.596015190540959</v>
      </c>
      <c r="U33" s="2">
        <f t="shared" si="17"/>
        <v>9.532277180880362</v>
      </c>
      <c r="V33" s="2">
        <f t="shared" si="17"/>
        <v>7.835821768089076</v>
      </c>
      <c r="W33" s="2">
        <f t="shared" si="17"/>
        <v>6.441283820870593</v>
      </c>
      <c r="X33" s="2">
        <f t="shared" si="17"/>
        <v>5.294931213210518</v>
      </c>
      <c r="Y33" s="2">
        <f t="shared" si="17"/>
        <v>4.352594503255666</v>
      </c>
      <c r="Z33" s="2">
        <f t="shared" si="17"/>
        <v>3.577965066383614</v>
      </c>
      <c r="AA33" s="2">
        <f t="shared" si="17"/>
        <v>2.9411961088233576</v>
      </c>
      <c r="AB33" s="2">
        <f t="shared" si="17"/>
        <v>2.4177526583011573</v>
      </c>
      <c r="AC33" s="2">
        <f t="shared" si="17"/>
        <v>1.9874662213737422</v>
      </c>
      <c r="AD33" s="2">
        <f t="shared" si="17"/>
        <v>1.633757683003487</v>
      </c>
      <c r="AE33" s="2">
        <f t="shared" si="17"/>
        <v>1.3429985063736023</v>
      </c>
      <c r="AF33" s="2">
        <f t="shared" si="17"/>
        <v>1.1039856197070304</v>
      </c>
      <c r="AG33" s="2">
        <f t="shared" si="17"/>
        <v>0.9075097572601978</v>
      </c>
      <c r="AH33" s="2">
        <f t="shared" si="17"/>
        <v>0.7460006224909147</v>
      </c>
      <c r="AI33" s="2">
        <f t="shared" si="17"/>
        <v>0.6231376742876213</v>
      </c>
      <c r="AJ33" s="51">
        <f>SUM(D33:AI33)</f>
        <v>-610.5652504779746</v>
      </c>
      <c r="AK33" s="1"/>
    </row>
    <row r="34" spans="1:37" ht="14.25">
      <c r="A34" s="47"/>
      <c r="B34" s="48"/>
      <c r="C34" s="49"/>
      <c r="D34" s="2">
        <f>D33</f>
        <v>-930.078092889437</v>
      </c>
      <c r="E34" s="2">
        <f aca="true" t="shared" si="18" ref="E34:AI34">E33+D34</f>
        <v>-1620.5633695746374</v>
      </c>
      <c r="F34" s="2">
        <f t="shared" si="18"/>
        <v>-1440.3120879466596</v>
      </c>
      <c r="G34" s="2">
        <f t="shared" si="18"/>
        <v>-1292.1400520831348</v>
      </c>
      <c r="H34" s="2">
        <f t="shared" si="18"/>
        <v>-1170.3381319322718</v>
      </c>
      <c r="I34" s="2">
        <f t="shared" si="18"/>
        <v>-1070.213248947592</v>
      </c>
      <c r="J34" s="2">
        <f t="shared" si="18"/>
        <v>-987.9075498233177</v>
      </c>
      <c r="K34" s="2">
        <f t="shared" si="18"/>
        <v>-920.2497618050074</v>
      </c>
      <c r="L34" s="2">
        <f t="shared" si="18"/>
        <v>-864.6330022338523</v>
      </c>
      <c r="M34" s="2">
        <f t="shared" si="18"/>
        <v>-818.9143342756482</v>
      </c>
      <c r="N34" s="2">
        <f t="shared" si="18"/>
        <v>-781.3321986749874</v>
      </c>
      <c r="O34" s="2">
        <f t="shared" si="18"/>
        <v>-750.4385401458785</v>
      </c>
      <c r="P34" s="2">
        <f t="shared" si="18"/>
        <v>-725.0430132004541</v>
      </c>
      <c r="Q34" s="2">
        <f t="shared" si="18"/>
        <v>-704.1671176431796</v>
      </c>
      <c r="R34" s="2">
        <f t="shared" si="18"/>
        <v>-687.0064965521195</v>
      </c>
      <c r="S34" s="2">
        <f t="shared" si="18"/>
        <v>-672.8999440728264</v>
      </c>
      <c r="T34" s="2">
        <f t="shared" si="18"/>
        <v>-661.3039288822855</v>
      </c>
      <c r="U34" s="2">
        <f t="shared" si="18"/>
        <v>-651.7716517014052</v>
      </c>
      <c r="V34" s="2">
        <f t="shared" si="18"/>
        <v>-643.9358299333161</v>
      </c>
      <c r="W34" s="2">
        <f t="shared" si="18"/>
        <v>-637.4945461124455</v>
      </c>
      <c r="X34" s="2">
        <f t="shared" si="18"/>
        <v>-632.199614899235</v>
      </c>
      <c r="Y34" s="2">
        <f t="shared" si="18"/>
        <v>-627.8470203959794</v>
      </c>
      <c r="Z34" s="2">
        <f t="shared" si="18"/>
        <v>-624.2690553295957</v>
      </c>
      <c r="AA34" s="2">
        <f t="shared" si="18"/>
        <v>-621.3278592207724</v>
      </c>
      <c r="AB34" s="2">
        <f t="shared" si="18"/>
        <v>-618.9101065624712</v>
      </c>
      <c r="AC34" s="2">
        <f t="shared" si="18"/>
        <v>-616.9226403410975</v>
      </c>
      <c r="AD34" s="2">
        <f t="shared" si="18"/>
        <v>-615.2888826580939</v>
      </c>
      <c r="AE34" s="2">
        <f t="shared" si="18"/>
        <v>-613.9458841517203</v>
      </c>
      <c r="AF34" s="2">
        <f t="shared" si="18"/>
        <v>-612.8418985320133</v>
      </c>
      <c r="AG34" s="2">
        <f t="shared" si="18"/>
        <v>-611.9343887747531</v>
      </c>
      <c r="AH34" s="2">
        <f t="shared" si="18"/>
        <v>-611.1883881522622</v>
      </c>
      <c r="AI34" s="2">
        <f t="shared" si="18"/>
        <v>-610.5652504779746</v>
      </c>
      <c r="AJ34" s="51"/>
      <c r="AK34" s="1"/>
    </row>
    <row r="35" spans="1:37" ht="14.25">
      <c r="A35" s="47"/>
      <c r="B35" s="48"/>
      <c r="C35" s="4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51"/>
      <c r="AK35" s="1"/>
    </row>
    <row r="36" spans="1:37" ht="15.75">
      <c r="A36" s="47"/>
      <c r="B36" s="53" t="s">
        <v>71</v>
      </c>
      <c r="C36" s="49"/>
      <c r="D36" s="2">
        <f aca="true" t="shared" si="19" ref="D36:AI36">D4*D18</f>
        <v>0</v>
      </c>
      <c r="E36" s="2">
        <f t="shared" si="19"/>
        <v>0</v>
      </c>
      <c r="F36" s="2">
        <f t="shared" si="19"/>
        <v>268.2628575983964</v>
      </c>
      <c r="G36" s="2">
        <f t="shared" si="19"/>
        <v>239.5204085699968</v>
      </c>
      <c r="H36" s="2">
        <f t="shared" si="19"/>
        <v>213.85750765178284</v>
      </c>
      <c r="I36" s="2">
        <f t="shared" si="19"/>
        <v>190.94420326052034</v>
      </c>
      <c r="J36" s="2">
        <f t="shared" si="19"/>
        <v>170.48589576832174</v>
      </c>
      <c r="K36" s="2">
        <f t="shared" si="19"/>
        <v>152.21954979314438</v>
      </c>
      <c r="L36" s="2">
        <f t="shared" si="19"/>
        <v>135.91031231530746</v>
      </c>
      <c r="M36" s="2">
        <f t="shared" si="19"/>
        <v>121.34849313866738</v>
      </c>
      <c r="N36" s="2">
        <f t="shared" si="19"/>
        <v>108.34686887381015</v>
      </c>
      <c r="O36" s="2">
        <f t="shared" si="19"/>
        <v>96.7382757801876</v>
      </c>
      <c r="P36" s="2">
        <f t="shared" si="19"/>
        <v>86.37346051802466</v>
      </c>
      <c r="Q36" s="2">
        <f t="shared" si="19"/>
        <v>77.11916117680772</v>
      </c>
      <c r="R36" s="2">
        <f t="shared" si="19"/>
        <v>68.85639390786403</v>
      </c>
      <c r="S36" s="2">
        <f t="shared" si="19"/>
        <v>61.47892313202145</v>
      </c>
      <c r="T36" s="2">
        <f t="shared" si="19"/>
        <v>54.89189565359058</v>
      </c>
      <c r="U36" s="2">
        <f t="shared" si="19"/>
        <v>49.010621119277296</v>
      </c>
      <c r="V36" s="2">
        <f t="shared" si="19"/>
        <v>43.75948314221186</v>
      </c>
      <c r="W36" s="2">
        <f t="shared" si="19"/>
        <v>39.07096709126059</v>
      </c>
      <c r="X36" s="2">
        <f t="shared" si="19"/>
        <v>34.88479204576838</v>
      </c>
      <c r="Y36" s="2">
        <f t="shared" si="19"/>
        <v>31.147135755150337</v>
      </c>
      <c r="Z36" s="2">
        <f t="shared" si="19"/>
        <v>27.809942638527083</v>
      </c>
      <c r="AA36" s="2">
        <f t="shared" si="19"/>
        <v>24.83030592725632</v>
      </c>
      <c r="AB36" s="2">
        <f t="shared" si="19"/>
        <v>22.169916006478854</v>
      </c>
      <c r="AC36" s="2">
        <f t="shared" si="19"/>
        <v>19.794567862927547</v>
      </c>
      <c r="AD36" s="2">
        <f t="shared" si="19"/>
        <v>17.673721306185307</v>
      </c>
      <c r="AE36" s="2">
        <f t="shared" si="19"/>
        <v>15.78010830909402</v>
      </c>
      <c r="AF36" s="2">
        <f t="shared" si="19"/>
        <v>14.08938241883395</v>
      </c>
      <c r="AG36" s="2">
        <f t="shared" si="19"/>
        <v>12.57980573110174</v>
      </c>
      <c r="AH36" s="2">
        <f t="shared" si="19"/>
        <v>11.231969402769408</v>
      </c>
      <c r="AI36" s="2">
        <f t="shared" si="19"/>
        <v>10.167973574802694</v>
      </c>
      <c r="AJ36" s="51">
        <f>SUM(D36:AI36)</f>
        <v>2420.354899470088</v>
      </c>
      <c r="AK36" s="1"/>
    </row>
    <row r="37" spans="1:37" ht="14.25">
      <c r="A37" s="47"/>
      <c r="B37" s="48"/>
      <c r="C37" s="49"/>
      <c r="D37" s="2">
        <f aca="true" t="shared" si="20" ref="D37:AI37">D9*D18</f>
        <v>1010.2142857142857</v>
      </c>
      <c r="E37" s="2">
        <f t="shared" si="20"/>
        <v>814.5966198979592</v>
      </c>
      <c r="F37" s="2">
        <f t="shared" si="20"/>
        <v>37.29016718294459</v>
      </c>
      <c r="G37" s="2">
        <f t="shared" si="20"/>
        <v>33.2947921276291</v>
      </c>
      <c r="H37" s="2">
        <f t="shared" si="20"/>
        <v>29.727492971097412</v>
      </c>
      <c r="I37" s="2">
        <f t="shared" si="20"/>
        <v>26.542404438479824</v>
      </c>
      <c r="J37" s="2">
        <f t="shared" si="20"/>
        <v>23.698575391499844</v>
      </c>
      <c r="K37" s="2">
        <f t="shared" si="20"/>
        <v>21.159442313839143</v>
      </c>
      <c r="L37" s="2">
        <f t="shared" si="20"/>
        <v>18.89235920878495</v>
      </c>
      <c r="M37" s="2">
        <f t="shared" si="20"/>
        <v>16.86817786498656</v>
      </c>
      <c r="N37" s="2">
        <f t="shared" si="20"/>
        <v>15.060873093737998</v>
      </c>
      <c r="O37" s="2">
        <f t="shared" si="20"/>
        <v>13.447208119408923</v>
      </c>
      <c r="P37" s="2">
        <f t="shared" si="20"/>
        <v>12.006435820900824</v>
      </c>
      <c r="Q37" s="2">
        <f t="shared" si="20"/>
        <v>10.720031982947164</v>
      </c>
      <c r="R37" s="2">
        <f t="shared" si="20"/>
        <v>9.571457127631396</v>
      </c>
      <c r="S37" s="2">
        <f t="shared" si="20"/>
        <v>8.545943863956602</v>
      </c>
      <c r="T37" s="2">
        <f t="shared" si="20"/>
        <v>7.630307021389823</v>
      </c>
      <c r="U37" s="2">
        <f t="shared" si="20"/>
        <v>6.812774126240913</v>
      </c>
      <c r="V37" s="2">
        <f t="shared" si="20"/>
        <v>6.082834041286528</v>
      </c>
      <c r="W37" s="2">
        <f t="shared" si="20"/>
        <v>5.431101822577257</v>
      </c>
      <c r="X37" s="2">
        <f t="shared" si="20"/>
        <v>4.8491980558725505</v>
      </c>
      <c r="Y37" s="2">
        <f t="shared" si="20"/>
        <v>4.3296411213147765</v>
      </c>
      <c r="Z37" s="2">
        <f t="shared" si="20"/>
        <v>3.8657510011739076</v>
      </c>
      <c r="AA37" s="2">
        <f t="shared" si="20"/>
        <v>3.451563393905274</v>
      </c>
      <c r="AB37" s="2">
        <f t="shared" si="20"/>
        <v>3.0817530302725658</v>
      </c>
      <c r="AC37" s="2">
        <f t="shared" si="20"/>
        <v>2.7515652056005044</v>
      </c>
      <c r="AD37" s="2">
        <f t="shared" si="20"/>
        <v>2.456754647857593</v>
      </c>
      <c r="AE37" s="2">
        <f t="shared" si="20"/>
        <v>2.193530935587136</v>
      </c>
      <c r="AF37" s="2">
        <f t="shared" si="20"/>
        <v>1.958509763917086</v>
      </c>
      <c r="AG37" s="2">
        <f t="shared" si="20"/>
        <v>1.7486694320688267</v>
      </c>
      <c r="AH37" s="2">
        <f t="shared" si="20"/>
        <v>1.5613119929185952</v>
      </c>
      <c r="AI37" s="2">
        <f t="shared" si="20"/>
        <v>1.3940285651058884</v>
      </c>
      <c r="AJ37" s="51">
        <f>SUM(D37:AI37)</f>
        <v>2161.235561277177</v>
      </c>
      <c r="AK37" s="1"/>
    </row>
    <row r="38" spans="1:37" ht="14.25">
      <c r="A38" s="47"/>
      <c r="B38" s="48"/>
      <c r="C38" s="4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51"/>
      <c r="AK38" s="1"/>
    </row>
    <row r="39" spans="1:37" ht="15.75">
      <c r="A39" s="47"/>
      <c r="B39" s="48"/>
      <c r="C39" s="49"/>
      <c r="D39" s="52"/>
      <c r="E39" s="72" t="s">
        <v>72</v>
      </c>
      <c r="F39" s="63"/>
      <c r="G39" s="52" t="s">
        <v>73</v>
      </c>
      <c r="H39" s="2">
        <f>AJ36/AJ37</f>
        <v>1.1198940748688149</v>
      </c>
      <c r="I39" s="72" t="s">
        <v>74</v>
      </c>
      <c r="J39" s="73"/>
      <c r="K39" s="54" t="s">
        <v>75</v>
      </c>
      <c r="L39" s="2">
        <f>12%+(22%-12%)*AI22/(AI22-AI34)</f>
        <v>0.14979463377509258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51"/>
      <c r="AK39" s="1"/>
    </row>
    <row r="40" spans="1:37" ht="15.75">
      <c r="A40" s="47"/>
      <c r="B40" s="48"/>
      <c r="C40" s="49"/>
      <c r="D40" s="2"/>
      <c r="E40" s="72" t="s">
        <v>76</v>
      </c>
      <c r="F40" s="73"/>
      <c r="G40" s="52" t="s">
        <v>77</v>
      </c>
      <c r="H40" s="2">
        <f>AI22</f>
        <v>259.1193381929107</v>
      </c>
      <c r="I40" s="2" t="s">
        <v>78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51"/>
      <c r="AK40" s="1"/>
    </row>
    <row r="41" spans="1:37" ht="15" thickBot="1">
      <c r="A41" s="36"/>
      <c r="B41" s="55"/>
      <c r="C41" s="5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8"/>
      <c r="AK41" s="1"/>
    </row>
  </sheetData>
  <mergeCells count="6">
    <mergeCell ref="E40:F40"/>
    <mergeCell ref="A2:A3"/>
    <mergeCell ref="D2:E2"/>
    <mergeCell ref="F2:AI2"/>
    <mergeCell ref="E39:F39"/>
    <mergeCell ref="I39:J39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lxp</dc:creator>
  <cp:keywords/>
  <dc:description/>
  <cp:lastModifiedBy>PJX</cp:lastModifiedBy>
  <cp:lastPrinted>2003-09-29T20:37:59Z</cp:lastPrinted>
  <dcterms:created xsi:type="dcterms:W3CDTF">2002-10-18T02:16:29Z</dcterms:created>
  <dcterms:modified xsi:type="dcterms:W3CDTF">2001-09-30T07:02:06Z</dcterms:modified>
  <cp:category/>
  <cp:version/>
  <cp:contentType/>
  <cp:contentStatus/>
</cp:coreProperties>
</file>